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S:\Gerência Técnica\Técnico\TRAMITAS - SERVIÇOS\PROJETO POLO SALINEIRO AREIA BRANCA\CONSTRUÇÃO E MONTAGEM\ANEXO G_MODELOS DA PROPOSTA, BDI, ENCARGOS E COMPOSIÇÕES\"/>
    </mc:Choice>
  </mc:AlternateContent>
  <xr:revisionPtr revIDLastSave="0" documentId="13_ncr:1_{50C97401-8F4E-40CE-A963-8A3EE8657DA7}" xr6:coauthVersionLast="47" xr6:coauthVersionMax="47" xr10:uidLastSave="{00000000-0000-0000-0000-000000000000}"/>
  <bookViews>
    <workbookView xWindow="-110" yWindow="-110" windowWidth="19420" windowHeight="10420" xr2:uid="{00000000-000D-0000-FFFF-FFFF00000000}"/>
  </bookViews>
  <sheets>
    <sheet name="Plan1" sheetId="1" r:id="rId1"/>
    <sheet name="Plan2" sheetId="2" r:id="rId2"/>
    <sheet name="Plan3" sheetId="3" r:id="rId3"/>
  </sheets>
  <definedNames>
    <definedName name="_xlnm._FilterDatabase" localSheetId="0" hidden="1">Plan1!$A$21:$G$244</definedName>
    <definedName name="_xlnm.Print_Area" localSheetId="0">Plan1!$A$1:$H$284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5" i="1" l="1"/>
  <c r="G45" i="1" s="1"/>
  <c r="F46" i="1"/>
  <c r="G46" i="1" s="1"/>
  <c r="F23" i="1"/>
  <c r="F24" i="1"/>
  <c r="G24" i="1" s="1"/>
  <c r="F25" i="1"/>
  <c r="F27" i="1"/>
  <c r="G27" i="1" s="1"/>
  <c r="F28" i="1"/>
  <c r="G28" i="1" s="1"/>
  <c r="F29" i="1"/>
  <c r="G29" i="1" s="1"/>
  <c r="F30" i="1"/>
  <c r="F31" i="1"/>
  <c r="G31" i="1" s="1"/>
  <c r="F32" i="1"/>
  <c r="F33" i="1"/>
  <c r="G33" i="1" s="1"/>
  <c r="F35" i="1"/>
  <c r="G35" i="1" s="1"/>
  <c r="F36" i="1"/>
  <c r="G36" i="1" s="1"/>
  <c r="F38" i="1"/>
  <c r="G38" i="1" s="1"/>
  <c r="F39" i="1"/>
  <c r="G39" i="1" s="1"/>
  <c r="F40" i="1"/>
  <c r="G40" i="1" s="1"/>
  <c r="F41" i="1"/>
  <c r="G41" i="1" s="1"/>
  <c r="F42" i="1"/>
  <c r="F43" i="1"/>
  <c r="F44" i="1"/>
  <c r="G44" i="1" s="1"/>
  <c r="F48" i="1"/>
  <c r="G48" i="1" s="1"/>
  <c r="F49" i="1"/>
  <c r="G49" i="1" s="1"/>
  <c r="F50" i="1"/>
  <c r="G50" i="1" s="1"/>
  <c r="F51" i="1"/>
  <c r="F52" i="1"/>
  <c r="G52" i="1" s="1"/>
  <c r="F53" i="1"/>
  <c r="F54" i="1"/>
  <c r="F55" i="1"/>
  <c r="G55" i="1" s="1"/>
  <c r="F56" i="1"/>
  <c r="F57" i="1"/>
  <c r="G57" i="1" s="1"/>
  <c r="F58" i="1"/>
  <c r="G58" i="1" s="1"/>
  <c r="F59" i="1"/>
  <c r="F60" i="1"/>
  <c r="G60" i="1" s="1"/>
  <c r="F61" i="1"/>
  <c r="F62" i="1"/>
  <c r="F63" i="1"/>
  <c r="G63" i="1" s="1"/>
  <c r="F65" i="1"/>
  <c r="G65" i="1" s="1"/>
  <c r="F66" i="1"/>
  <c r="G66" i="1" s="1"/>
  <c r="F67" i="1"/>
  <c r="G67" i="1" s="1"/>
  <c r="F68" i="1"/>
  <c r="G68" i="1" s="1"/>
  <c r="F69" i="1"/>
  <c r="G69" i="1" s="1"/>
  <c r="F70" i="1"/>
  <c r="F71" i="1"/>
  <c r="G71" i="1" s="1"/>
  <c r="F73" i="1"/>
  <c r="G73" i="1" s="1"/>
  <c r="F74" i="1"/>
  <c r="G74" i="1" s="1"/>
  <c r="F75" i="1"/>
  <c r="G75" i="1" s="1"/>
  <c r="F76" i="1"/>
  <c r="G76" i="1" s="1"/>
  <c r="F77" i="1"/>
  <c r="F78" i="1"/>
  <c r="G78" i="1" s="1"/>
  <c r="F79" i="1"/>
  <c r="F80" i="1"/>
  <c r="F81" i="1"/>
  <c r="G81" i="1" s="1"/>
  <c r="F82" i="1"/>
  <c r="G82" i="1" s="1"/>
  <c r="F83" i="1"/>
  <c r="G83" i="1" s="1"/>
  <c r="F84" i="1"/>
  <c r="G84" i="1" s="1"/>
  <c r="F85" i="1"/>
  <c r="G85" i="1" s="1"/>
  <c r="F86" i="1"/>
  <c r="G86" i="1" s="1"/>
  <c r="F87" i="1"/>
  <c r="F88" i="1"/>
  <c r="F89" i="1"/>
  <c r="G89" i="1" s="1"/>
  <c r="F90" i="1"/>
  <c r="G90" i="1" s="1"/>
  <c r="F91" i="1"/>
  <c r="G91" i="1" s="1"/>
  <c r="F92" i="1"/>
  <c r="G92" i="1" s="1"/>
  <c r="F93" i="1"/>
  <c r="F94" i="1"/>
  <c r="G94" i="1" s="1"/>
  <c r="F95" i="1"/>
  <c r="F97" i="1"/>
  <c r="G97" i="1" s="1"/>
  <c r="F98" i="1"/>
  <c r="G98" i="1" s="1"/>
  <c r="F99" i="1"/>
  <c r="G99" i="1" s="1"/>
  <c r="F100" i="1"/>
  <c r="G100" i="1" s="1"/>
  <c r="F101" i="1"/>
  <c r="G101" i="1" s="1"/>
  <c r="F102" i="1"/>
  <c r="G102" i="1" s="1"/>
  <c r="F103" i="1"/>
  <c r="G103" i="1" s="1"/>
  <c r="F104" i="1"/>
  <c r="F105" i="1"/>
  <c r="F106" i="1"/>
  <c r="G106" i="1" s="1"/>
  <c r="F107" i="1"/>
  <c r="G107" i="1" s="1"/>
  <c r="F108" i="1"/>
  <c r="G108" i="1" s="1"/>
  <c r="F109" i="1"/>
  <c r="G109" i="1" s="1"/>
  <c r="F110" i="1"/>
  <c r="G110" i="1" s="1"/>
  <c r="F111" i="1"/>
  <c r="G111" i="1" s="1"/>
  <c r="F112" i="1"/>
  <c r="F113" i="1"/>
  <c r="F114" i="1"/>
  <c r="G114" i="1" s="1"/>
  <c r="F115" i="1"/>
  <c r="G115" i="1" s="1"/>
  <c r="F116" i="1"/>
  <c r="G116" i="1" s="1"/>
  <c r="F117" i="1"/>
  <c r="G117" i="1" s="1"/>
  <c r="F118" i="1"/>
  <c r="G118" i="1" s="1"/>
  <c r="F119" i="1"/>
  <c r="G119" i="1" s="1"/>
  <c r="F120" i="1"/>
  <c r="F121" i="1"/>
  <c r="G121" i="1" s="1"/>
  <c r="F122" i="1"/>
  <c r="G122" i="1" s="1"/>
  <c r="F123" i="1"/>
  <c r="G123" i="1" s="1"/>
  <c r="F124" i="1"/>
  <c r="G124" i="1" s="1"/>
  <c r="F125" i="1"/>
  <c r="G125" i="1" s="1"/>
  <c r="F126" i="1"/>
  <c r="F127" i="1"/>
  <c r="G127" i="1" s="1"/>
  <c r="F128" i="1"/>
  <c r="F129" i="1"/>
  <c r="F130" i="1"/>
  <c r="G130" i="1" s="1"/>
  <c r="F131" i="1"/>
  <c r="G131" i="1" s="1"/>
  <c r="F132" i="1"/>
  <c r="G132" i="1" s="1"/>
  <c r="F133" i="1"/>
  <c r="G133" i="1" s="1"/>
  <c r="F134" i="1"/>
  <c r="G134" i="1" s="1"/>
  <c r="F135" i="1"/>
  <c r="G135" i="1" s="1"/>
  <c r="F136" i="1"/>
  <c r="F137" i="1"/>
  <c r="F138" i="1"/>
  <c r="F139" i="1"/>
  <c r="G139" i="1" s="1"/>
  <c r="F140" i="1"/>
  <c r="G140" i="1" s="1"/>
  <c r="F141" i="1"/>
  <c r="G141" i="1" s="1"/>
  <c r="F142" i="1"/>
  <c r="G142" i="1" s="1"/>
  <c r="F143" i="1"/>
  <c r="G143" i="1" s="1"/>
  <c r="F144" i="1"/>
  <c r="F145" i="1"/>
  <c r="G145" i="1" s="1"/>
  <c r="F146" i="1"/>
  <c r="G146" i="1" s="1"/>
  <c r="F147" i="1"/>
  <c r="G147" i="1" s="1"/>
  <c r="F148" i="1"/>
  <c r="G148" i="1" s="1"/>
  <c r="F149" i="1"/>
  <c r="G149" i="1" s="1"/>
  <c r="F150" i="1"/>
  <c r="G150" i="1" s="1"/>
  <c r="F151" i="1"/>
  <c r="G151" i="1" s="1"/>
  <c r="F152" i="1"/>
  <c r="F153" i="1"/>
  <c r="G153" i="1" s="1"/>
  <c r="F154" i="1"/>
  <c r="G154" i="1" s="1"/>
  <c r="F155" i="1"/>
  <c r="G155" i="1" s="1"/>
  <c r="F156" i="1"/>
  <c r="G156" i="1" s="1"/>
  <c r="F157" i="1"/>
  <c r="G157" i="1" s="1"/>
  <c r="F158" i="1"/>
  <c r="G158" i="1" s="1"/>
  <c r="F159" i="1"/>
  <c r="G159" i="1" s="1"/>
  <c r="F160" i="1"/>
  <c r="F161" i="1"/>
  <c r="F162" i="1"/>
  <c r="F163" i="1"/>
  <c r="G163" i="1" s="1"/>
  <c r="F164" i="1"/>
  <c r="G164" i="1" s="1"/>
  <c r="F165" i="1"/>
  <c r="G165" i="1" s="1"/>
  <c r="F166" i="1"/>
  <c r="G166" i="1" s="1"/>
  <c r="F167" i="1"/>
  <c r="G167" i="1" s="1"/>
  <c r="F168" i="1"/>
  <c r="G168" i="1" s="1"/>
  <c r="F169" i="1"/>
  <c r="G169" i="1" s="1"/>
  <c r="F170" i="1"/>
  <c r="G170" i="1" s="1"/>
  <c r="F172" i="1"/>
  <c r="G172" i="1" s="1"/>
  <c r="F173" i="1"/>
  <c r="G173" i="1" s="1"/>
  <c r="F174" i="1"/>
  <c r="G174" i="1" s="1"/>
  <c r="F175" i="1"/>
  <c r="G175" i="1" s="1"/>
  <c r="F176" i="1"/>
  <c r="G176" i="1" s="1"/>
  <c r="F177" i="1"/>
  <c r="F178" i="1"/>
  <c r="G178" i="1" s="1"/>
  <c r="F179" i="1"/>
  <c r="G179" i="1" s="1"/>
  <c r="F180" i="1"/>
  <c r="G180" i="1" s="1"/>
  <c r="F181" i="1"/>
  <c r="G181" i="1" s="1"/>
  <c r="F182" i="1"/>
  <c r="G182" i="1" s="1"/>
  <c r="F183" i="1"/>
  <c r="G183" i="1" s="1"/>
  <c r="F184" i="1"/>
  <c r="G184" i="1" s="1"/>
  <c r="F185" i="1"/>
  <c r="G185" i="1" s="1"/>
  <c r="F186" i="1"/>
  <c r="G186" i="1" s="1"/>
  <c r="F187" i="1"/>
  <c r="G187" i="1" s="1"/>
  <c r="F188" i="1"/>
  <c r="G188" i="1" s="1"/>
  <c r="F189" i="1"/>
  <c r="G189" i="1" s="1"/>
  <c r="F190" i="1"/>
  <c r="G190" i="1" s="1"/>
  <c r="F191" i="1"/>
  <c r="G191" i="1" s="1"/>
  <c r="F192" i="1"/>
  <c r="G192" i="1" s="1"/>
  <c r="F193" i="1"/>
  <c r="G193" i="1" s="1"/>
  <c r="F194" i="1"/>
  <c r="G194" i="1" s="1"/>
  <c r="F195" i="1"/>
  <c r="G195" i="1" s="1"/>
  <c r="F196" i="1"/>
  <c r="G196" i="1" s="1"/>
  <c r="F197" i="1"/>
  <c r="G197" i="1" s="1"/>
  <c r="F198" i="1"/>
  <c r="G198" i="1" s="1"/>
  <c r="F199" i="1"/>
  <c r="G199" i="1" s="1"/>
  <c r="F200" i="1"/>
  <c r="G200" i="1" s="1"/>
  <c r="F201" i="1"/>
  <c r="F202" i="1"/>
  <c r="G202" i="1" s="1"/>
  <c r="F203" i="1"/>
  <c r="G203" i="1" s="1"/>
  <c r="F204" i="1"/>
  <c r="G204" i="1" s="1"/>
  <c r="F205" i="1"/>
  <c r="G205" i="1" s="1"/>
  <c r="F206" i="1"/>
  <c r="G206" i="1" s="1"/>
  <c r="F207" i="1"/>
  <c r="G207" i="1" s="1"/>
  <c r="F208" i="1"/>
  <c r="G208" i="1" s="1"/>
  <c r="F209" i="1"/>
  <c r="G209" i="1" s="1"/>
  <c r="F210" i="1"/>
  <c r="G210" i="1" s="1"/>
  <c r="F211" i="1"/>
  <c r="G211" i="1" s="1"/>
  <c r="F212" i="1"/>
  <c r="G212" i="1" s="1"/>
  <c r="F213" i="1"/>
  <c r="G213" i="1" s="1"/>
  <c r="F214" i="1"/>
  <c r="G214" i="1" s="1"/>
  <c r="F215" i="1"/>
  <c r="G215" i="1" s="1"/>
  <c r="F216" i="1"/>
  <c r="G216" i="1" s="1"/>
  <c r="F217" i="1"/>
  <c r="G217" i="1" s="1"/>
  <c r="F218" i="1"/>
  <c r="G218" i="1" s="1"/>
  <c r="F219" i="1"/>
  <c r="G219" i="1" s="1"/>
  <c r="F220" i="1"/>
  <c r="G220" i="1" s="1"/>
  <c r="F221" i="1"/>
  <c r="G221" i="1" s="1"/>
  <c r="F222" i="1"/>
  <c r="G222" i="1" s="1"/>
  <c r="F223" i="1"/>
  <c r="G223" i="1" s="1"/>
  <c r="F224" i="1"/>
  <c r="G224" i="1" s="1"/>
  <c r="F225" i="1"/>
  <c r="F226" i="1"/>
  <c r="G226" i="1" s="1"/>
  <c r="F227" i="1"/>
  <c r="G227" i="1" s="1"/>
  <c r="F228" i="1"/>
  <c r="G228" i="1" s="1"/>
  <c r="F229" i="1"/>
  <c r="G229" i="1" s="1"/>
  <c r="F230" i="1"/>
  <c r="G230" i="1" s="1"/>
  <c r="F231" i="1"/>
  <c r="G231" i="1" s="1"/>
  <c r="F232" i="1"/>
  <c r="G232" i="1" s="1"/>
  <c r="F233" i="1"/>
  <c r="G233" i="1" s="1"/>
  <c r="F234" i="1"/>
  <c r="G234" i="1" s="1"/>
  <c r="F235" i="1"/>
  <c r="G235" i="1" s="1"/>
  <c r="F236" i="1"/>
  <c r="G236" i="1" s="1"/>
  <c r="F237" i="1"/>
  <c r="G237" i="1" s="1"/>
  <c r="F238" i="1"/>
  <c r="G238" i="1" s="1"/>
  <c r="F240" i="1"/>
  <c r="G240" i="1" s="1"/>
  <c r="F241" i="1"/>
  <c r="G241" i="1" s="1"/>
  <c r="F242" i="1"/>
  <c r="G242" i="1" s="1"/>
  <c r="F243" i="1"/>
  <c r="G243" i="1" s="1"/>
  <c r="F244" i="1"/>
  <c r="G244" i="1" s="1"/>
  <c r="G95" i="1"/>
  <c r="G56" i="1"/>
  <c r="G59" i="1"/>
  <c r="G61" i="1"/>
  <c r="G62" i="1"/>
  <c r="G23" i="1"/>
  <c r="G225" i="1"/>
  <c r="G201" i="1"/>
  <c r="G177" i="1"/>
  <c r="G162" i="1"/>
  <c r="G161" i="1"/>
  <c r="G160" i="1"/>
  <c r="G152" i="1"/>
  <c r="G144" i="1"/>
  <c r="G138" i="1"/>
  <c r="G137" i="1"/>
  <c r="G136" i="1"/>
  <c r="G129" i="1"/>
  <c r="G128" i="1"/>
  <c r="G126" i="1"/>
  <c r="G120" i="1"/>
  <c r="G113" i="1"/>
  <c r="G112" i="1"/>
  <c r="G105" i="1"/>
  <c r="G104" i="1"/>
  <c r="G93" i="1"/>
  <c r="G88" i="1"/>
  <c r="G87" i="1"/>
  <c r="G80" i="1"/>
  <c r="G79" i="1"/>
  <c r="G77" i="1"/>
  <c r="G70" i="1"/>
  <c r="G54" i="1"/>
  <c r="G53" i="1"/>
  <c r="G51" i="1"/>
  <c r="G43" i="1"/>
  <c r="G42" i="1"/>
  <c r="G32" i="1"/>
  <c r="G30" i="1"/>
  <c r="G25" i="1"/>
  <c r="G245" i="1" l="1"/>
  <c r="F248" i="1" s="1"/>
</calcChain>
</file>

<file path=xl/sharedStrings.xml><?xml version="1.0" encoding="utf-8"?>
<sst xmlns="http://schemas.openxmlformats.org/spreadsheetml/2006/main" count="466" uniqueCount="261">
  <si>
    <t>PLANILHA DE PREÇOS UNITÁRIOS - PPU</t>
  </si>
  <si>
    <t>OBJETO:</t>
  </si>
  <si>
    <t>DATA:</t>
  </si>
  <si>
    <t>PROPONENTE:</t>
  </si>
  <si>
    <t>CNPJ:</t>
  </si>
  <si>
    <t>ENDEREÇO:</t>
  </si>
  <si>
    <t>ITEM</t>
  </si>
  <si>
    <t>DESCRIÇÃO</t>
  </si>
  <si>
    <t>UNIDADE</t>
  </si>
  <si>
    <t>QTDE</t>
  </si>
  <si>
    <t>VALOR TOTAL</t>
  </si>
  <si>
    <t>VB</t>
  </si>
  <si>
    <t>VALOR GLOBAL POR EXTENSO</t>
  </si>
  <si>
    <t>PROJETO GASODUTO GASSAL</t>
  </si>
  <si>
    <t>SERVIÇOS PRELIMINARES E CANTEIRO LOCAL</t>
  </si>
  <si>
    <t>MOBILIZAÇÃO DO CONTRATO</t>
  </si>
  <si>
    <t>CANTEIRO LOCAL DA OBRA</t>
  </si>
  <si>
    <t>LIMPEZA MANUAL DE VEGETAÇÃO EM TERRENO COM ENXADA.AF_05/2018 (APENAS LIMPEZA)</t>
  </si>
  <si>
    <t>LANÇAMENTO DE GASODUTOS</t>
  </si>
  <si>
    <t>LANÇAMENTO DE GASODUTO EM PEAD 200MM EM VALA ABERTA</t>
  </si>
  <si>
    <t>M</t>
  </si>
  <si>
    <t>LANÇAMENTO DE GASODUTO EM PEAD 200MM POR FURO DIRECIONAL</t>
  </si>
  <si>
    <t>LANÇAMENTO DE GASODUTO EM AÇO 6" POR VALA ABERTA</t>
  </si>
  <si>
    <t>LANÇAMENTO DE GASODUTO EM AÇO 6" POR FURO DIRECIONAL</t>
  </si>
  <si>
    <t>LANÇAMENTO DE GASODUTO EM PEAD 110MM EM VALA ABERTA</t>
  </si>
  <si>
    <t>LANÇAMENTO DE GASODUTO EM PEAD 110MM POR FURO DIRECIONAL</t>
  </si>
  <si>
    <t>Execução completa de travessias de rios, com fornecimento de materiais pelo método de "furo direcional" - Tubo PEAD/PE-80/100 DN 200mm M</t>
  </si>
  <si>
    <t>SERVIÇOS DE ESTAÇÕES</t>
  </si>
  <si>
    <t>TRANSPORTE, LOCAÇÃO, INSTALAÇÃO E PRÉ-OPERAÇÃO DA ERP DO POLOS GÁS-SAL</t>
  </si>
  <si>
    <t>TRANSPORTE, LOCAÇÃO, INSTALAÇÃO E PRÉ-OPERAÇÃO DE ERPM DE CLIENTES</t>
  </si>
  <si>
    <t>SERVIÇOS DE MONTAGENS MECÂNICAS E BLOQUEIOS DE REDE</t>
  </si>
  <si>
    <t>FABRICAÇÃO DE SPOOLS</t>
  </si>
  <si>
    <t>FABRICAÇÃO DE SUPORTES</t>
  </si>
  <si>
    <t>MONTAGEM OU DESMONTAGEM DE SPOOLS E SUPORTES</t>
  </si>
  <si>
    <t xml:space="preserve">Construção de caixa de válvulas com fornecimento de materiais para construção do abrigo - PEAD/PE100 DE 200mm </t>
  </si>
  <si>
    <t>Recebimento, inspeção, teste e montagem de conjunto completo de válvulas com fornecimento de materiais - PEAD/PE100 DE 110mm</t>
  </si>
  <si>
    <t>Derivação em carga - Tê de serviço 110mm/200mm</t>
  </si>
  <si>
    <t>Serviço de interligação tubo de PEAD à ERP existente, com fornecimento de material - com tubo PEAD/PE-80/100 DE 200mm</t>
  </si>
  <si>
    <t>SERVIÇOS DE SINALIZAÇÃO E SEGURANÇA</t>
  </si>
  <si>
    <t>FABRICAÇÃO E LANÇAMENTO DE MARCOS TUBULARES</t>
  </si>
  <si>
    <t>SINALIZAÇÃO EM PASSEIO PÚBLICO</t>
  </si>
  <si>
    <t xml:space="preserve">	Confecção de placa de sinalização totalmente refletiva</t>
  </si>
  <si>
    <t>EXTINTOR PÓ QUÍMICO SECO (PQS) 12 kg acompanhado do seu suporte para fixação em parede, com capa de proteção contra intempéries.</t>
  </si>
  <si>
    <t>PLACAS DE CONCRETO ARMADO PARA PROTEÇÃO DE TUBULAÇÃO</t>
  </si>
  <si>
    <t>LAJE DE CONCRETO ARMADO PARA PROTEÇÃO MECÂNICA DE TUBULAÇÃO</t>
  </si>
  <si>
    <t>Operação de sinalização por bandeirola de tecido ou com placa metálica (OPERAÇÃO PARE E SIGA)</t>
  </si>
  <si>
    <t>LIMPEZA E TESTES DE GASODUTOS</t>
  </si>
  <si>
    <t xml:space="preserve">Limpeza e teste pneumático em tubulação - Tubo PEAD/PE-80/100 DE 200mm </t>
  </si>
  <si>
    <t xml:space="preserve">Limpeza e teste pneumático em tubulação - Tubo PEAD/PE-80/100 DE 110mm </t>
  </si>
  <si>
    <t>Limpeza e teste hidrostático em tubulação - Tubo AC DN 6</t>
  </si>
  <si>
    <t xml:space="preserve">Inertização - Tubo PEAD/PE-80/100 DE 200mm </t>
  </si>
  <si>
    <t>Inertização - Tubo AC DN 6"</t>
  </si>
  <si>
    <t>Limpeza e teste hidrostático em tubulação - Tubo PEAD 200MM</t>
  </si>
  <si>
    <t>Limpeza e teste hidrostático em tubulação - Tubo PEAD 110MM</t>
  </si>
  <si>
    <t>SERVIÇOS DE ESCAVAÇÃO, DEMOLIÇÃO E RECOMPOSIÇÃO</t>
  </si>
  <si>
    <t>ESCAVAÇÃO MECANIZADA DE VALA COM PROF. MAIOR QUE 1,5 M ATÉ 3,0 M (MÉDIA MONTANTE E JUSANTE/UMA COMPOSIÇÃO POR TRECHO),COM ESCAVADEIRA (1,2 M3),LARG. DE 1,5 M A 2,5 M, EM SOLO DE 1A CATEGORIA, LOCAIS COM BAIXO NÍVEL DE INTERFERÊNCIA. AF_02/2021</t>
  </si>
  <si>
    <t>ESCAVAÇÃO MECANIZADA DE VALA COM PROF. MAIOR QUE 1,5 M ATÉ 3,0 M (MÉDIA MONTANTE E JUSANTE/UMA COMPOSIÇÃO POR TRECHO),COM ESCAVADEIRA (1,2 M3),LARG. DE 1,5 M A 2,5 M, EM SOLO DE 2A CATEGORIA, LOCAIS COM BAIXO NÍVEL DE INTERFERÊNCIA. AF_02/2021</t>
  </si>
  <si>
    <t>ESCAVAÇÃO MANUAL DE VALA COM PROFUNDIDADE MENOR OU IGUAL A 1,30 M. AF_02/2021</t>
  </si>
  <si>
    <t>Desmonte de material de 3ª categoria (blocos de rochas ou matacos), em vala, com martelete pneumático manual - exclusive retirada, carga e transporte. af_03/2021</t>
  </si>
  <si>
    <t>RETIRADA DE MATERIAL DE 3ª CATEGORIA (APÓS ESCAVAÇÃO/DESMONTE) EM VALAS, COM ESCAVADEIRA HIDRÁULICA - EXCLUSIVE CARGA E TRANSPORTE. AF_03/2021</t>
  </si>
  <si>
    <t>LIMPEZA MECANIZADA DE CAMADA VEGETAL, VEGETAÇÃO E PEQUENAS ÁRVORES DIÂMETRO DE TRONCO MENOR QUE 0,20 M), COM TRATOR DE ESTEIRAS. AF_03/2024</t>
  </si>
  <si>
    <t>CORTE RASO E RECORTE DE ÁRVORE COM DIÂMETRO DE TRONCO MAIOR OU IGUAL A 0,20 M E MENOR QUE 0,40 M. AF_03/2024</t>
  </si>
  <si>
    <t>CORTE RASO E RECORTE DE ÁRVORE COM DIÂMETRO DE TRONCO MAIOR OU IGUAL A 0,40 M E MENOR QUE 0,60 M. AF_03/2024</t>
  </si>
  <si>
    <t>CARGA, MANOBRA E DESCARGA DE ENTULHO EM CAMINHÃO BASCULANTE 10 M³ - CARGA COM ESCAVADEIRA HIDRÁULICA (CAÇAMBA DE 0,80 M³ / 111 HP) E DESCARGA LIVRE (UNIDADE: T). AF_07/2020</t>
  </si>
  <si>
    <t>Transporte com caminhão basculante de 10 m³ - rodovia pavimentada</t>
  </si>
  <si>
    <t>Transporte com caminhão basculante de 10 m³ - rodovia em leito natural</t>
  </si>
  <si>
    <t>REATERRO MECANIZADO DE VALA COM ESCAVADEIRA HIDRÁULICA (CAPACIDADE DA CAÇAMBA: 0,8 M³/POTÊNCIA: 111 HP), LARGURA DE 1,5 A 2,5 M, PROFUNDIDADE ATÉ 1,5 M, COM SOLO (SEM SUBSTITUIÇÃO) DE 1ª CATEGORIA, COM COMPACTADOR DE SOLOS DE PERCUSSÃO. AF_08/2023</t>
  </si>
  <si>
    <t>ATERRO MECANIZADO DE VALA COM ESCAVADEIRA HIDRÁULICA (CAPACIDADE DA CAÇAMBA: 0,8 M³/POTÊNCIA: 111 HP), LARGURA ATÉ 2,5 M, PROFUNDIDADE ATÉ 1,5 M, COM AREIA PARA ATERRO. AF_08/2023</t>
  </si>
  <si>
    <t>REATERRO MANUAL DE VALAS, COM COMPACTADOR DE SOLOS DE PERCUSSÃO. AF_08/2023</t>
  </si>
  <si>
    <t>RECOMPOSIÇÃO DE REVESTIMENTO EM CONCRETO ASFÁLTICO (AQUISIÇÃO EM USINA), PARA O FECHAMENTO DE VALAS - INCLUSO DEMOLIÇÃO DO PAVIMENTO. AF_12/
2020</t>
  </si>
  <si>
    <t>Solo brita para base de remendo profundo - brita comercial	m³	62,92</t>
  </si>
  <si>
    <t>RECOMPOSIÇÃO DE PAVIMENTO EM PARALELEPÍPEDOS, REJUNTAMENTO COM ARGAMASSA, COM REAPROVEITAMENTO DOS PARALELEPÍPEDOS, PARA O FECHAMENTO DE VALAS - INCLUSO RETIRADA E COLOCAÇÃO DO MATERIAL. AF_12/2020</t>
  </si>
  <si>
    <t>Recomposição do pavimento com fornecimento de material - Sarjeta (padrão DNIT)</t>
  </si>
  <si>
    <t>Manutenção/recomposição de sinalização - pintura de faixa com tinta acrílica - espessura de 0,6 mm</t>
  </si>
  <si>
    <t>Desmonte de matacões ou bloco de rocha por meio de explosivos</t>
  </si>
  <si>
    <t>Umedecimento de caminho de serviço</t>
  </si>
  <si>
    <t>SERVIÇOS DE CONSTRUÇÃO CIVIL</t>
  </si>
  <si>
    <t>ESCAVAÇÃO MANUAL PARA VIGA BALDRAME OU SAPATA CORRIDA (INCLUINDO ESCAVAÇÃO PARA COLOCAÇÃO DE FÔRMAS). AF_01/2024</t>
  </si>
  <si>
    <t>LASTRO DE CONCRETO MAGRO, APLICADO EM PISOS, LAJES SOBRE SOLO OU RADIERS, ESPESSURA DE 5 CM. AF_01/2024</t>
  </si>
  <si>
    <t>ARMAÇÃO DE SAPATA ISOLADA, VIGA BALDRAME E SAPATA CORRIDA UTILIZANDO AÇO CA-50 DE 8 MM - MONTAGEM. AF_01/2024</t>
  </si>
  <si>
    <t>ARMAÇÃO DE SAPATA ISOLADA, VIGA BALDRAME E SAPATA CORRIDA UTILIZANDO AÇO CA-50 DE 10 MM - MONTAGEM. AF_01/2024</t>
  </si>
  <si>
    <t>ARMAÇÃO DE PILAR OU VIGA DE ESTRUTURA DE CONCRETO ARMADO EMBUTIDA EM ALVENARIA DE VEDAÇÃO UTILIZANDO AÇO CA-60 DE 5,0 MM - MONTAGEM. AF_06/2022</t>
  </si>
  <si>
    <t>FABRICAÇÃO, MONTAGEM E DESMONTAGEM DE FÔRMA PARA VIGA BALDRAME, EM CHAPA DE MADEIRA COMPENSADA RESINADA, E=17 MM, 2 UTILIZAÇÕES. AF_01/2024</t>
  </si>
  <si>
    <t>CONCRETAGEM DE BLOCO DE COROAMENTO OU VIGA BALDRAME, FCK 30 MPA, COM USO DE JERICA - LANÇAMENTO, ADENSAMENTO E ACABAMENTO. AF_01/2024</t>
  </si>
  <si>
    <t>COMPACTAÇÃO MECÂNICA DE SOLO PARA EXECUÇÃO DE RADIER, PISO DE CONCRETO OU LAJE SOBRE SOLO, COM COMPACTADOR DE SOLOS TIPO PLACA VIBRATÓRIA. AF_09/2021</t>
  </si>
  <si>
    <t>FABRICAÇÃO, MONTAGEM E DESMONTAGEM DE FORMA PARA RADIER, PISO DE CONCETO OU LAJE SOBRE SOLO, EM MADEIRA SERRADA, 4 UTILIZAÇÕES. AF_09/2021</t>
  </si>
  <si>
    <t>CONCRETAGEM DE RADIER, PISO DE CONCRETO OU LAJE SOBRE SOLO, FCK 30 MPA- LANÇAMENTO, ADENSAMENTO E ACABAMENTO. AF_09/2021</t>
  </si>
  <si>
    <t>FABRICAÇÃO DE FÔRMA PARA PILARES E ESTRUTURAS SIMILARES, EM CHAPA DE MADEIRA COMPENSADA RESINADA, E = 17 MM. AF_09/2020</t>
  </si>
  <si>
    <t>ARMAÇÃO DE PILAR OU VIGA DE ESTRUTURA CONVENCIONAL DE CONCRETO ARMADO UTILIZANDO AÇO CA-50 DE 10,0 MM - MONTAGEM. AF_06/2022</t>
  </si>
  <si>
    <t>CONCRETAGEM DE PILARES, FCK = 25 MPA, COM USO DE BALDES - LANÇAMENTO, ADENSAMENTO E ACABAMENTO. AF_02/2022</t>
  </si>
  <si>
    <t>CONCRETAGEM DE VIGAS E LAJES, FCK=25 MPA, PARA QUALQUER TIPO DE LAJE COM BALDES EM EDIFICAÇÃO TÉRREA - LANÇAMENTO, ADENSAMENTO E ACABAMENTO. AF_02/2022</t>
  </si>
  <si>
    <t>ARMAÇÃO DE PILAR OU VIGA DE ESTRUTURA DE CONCRETO ARMADO EMBUTIDA EM ALVENARIA DE VEDAÇÃO UTILIZANDO AÇO CA-50 DE 8,0 MM - MONTAGEM. AF_06/2022</t>
  </si>
  <si>
    <t>CINTA DE AMARRAÇÃO DE ALVENARIA MOLDADA IN LOCO COM UTILIZAÇÃO DE BLOCOS CANALETA, ESPESSURA DE *15* CM. AF_03/2024</t>
  </si>
  <si>
    <t>GRAUTEAMENTO VERTICAL EM ALVENARIA ESTRUTURAL. AF_09/2021</t>
  </si>
  <si>
    <t>FABRICAÇÃO DE FÔRMA PARA VIGAS, EM CHAPA DE MADEIRA COMPENSADA PLASTIFICADA, E = 18 MM. AF_09/2020</t>
  </si>
  <si>
    <t>FABRICAÇÃO DE ESCORAS DO TIPO PONTALETE, EM MADEIRA, PARA PÉ-DIREITO SIMPLES. AF_09/2020</t>
  </si>
  <si>
    <t>APLICAÇÃO DE LONA PLÁSTICA PARA EXECUÇÃO DE PAVIMENTOS DE CONCRETO. AF_04/2022</t>
  </si>
  <si>
    <t>VERGA MOLDADA IN LOCO EM CONCRETO, ESPESSURA DE *20* CM. AF_03/2024</t>
  </si>
  <si>
    <t>CONTRAVERGA MOLDADA IN LOCO EM CONCRETO, ESPESSURA DE *20* CM. AF_03/2024</t>
  </si>
  <si>
    <t>IMPERMEABILIZAÇÃO DE SUPERFÍCIE COM MANTA ASFÁLTICA, DUAS CAMADAS, INCLUSIVE APLICAÇÃO DE PRIMER ASFÁLTICO, E=3MM E E=4MM. AF_09/2023</t>
  </si>
  <si>
    <t>ALVENARIA DE VEDAÇÃO DE BLOCOS VAZADOS DE CONCRETO DE 14X19X39 CM (ESPESSURA 14 CM) E ARGAMASSA DE ASSENTAMENTO COM PREPARO EM BETONEIRA. AF_12/2021</t>
  </si>
  <si>
    <t>ALVENARIA DE BLOCOS DE CONCRETO ESTRUTURAL 14X19X39 CM (ESPESSURA 14 CM), FBK = 4,5 MPA, UTILIZANDO COLHER DE PEDREIRO. AF_10/2022</t>
  </si>
  <si>
    <t>EXECUÇÃO DE LAJE SOBRE SOLO, ESPESSURA DE 15 CM, FCK = 30 MPA, COM USO DE FORMAS EM MADEIRA SERRADA. AF_09/2021</t>
  </si>
  <si>
    <t>ASSENTAMENTO DE GUIA (MEIO-FIO) EM TRECHO RETO, CONFECCIONADA EM CONCRETO PRÉ-FABRICADO, DIMENSÕES 100X15X13X30 CM (COMPRIMENTO X BASE INFERIOR X BASE SUPERIOR X ALTURA). AF_01/2024</t>
  </si>
  <si>
    <t>PLANTIO DE GRAMA BATATAIS EM PLACAS. AF_05/2018</t>
  </si>
  <si>
    <t>TRAMA DE MADEIRA COMPOSTA POR TERÇAS PARA TELHADOS DE ATÉ 2 ÁGUAS PARA TELHA ONDULADA DE FIBROCIMENTO, METÁLICA, PLÁSTICA OU TERMOACÚSTICA,INCLUSO TRANSPORTE VERTICAL. AF_07/2019</t>
  </si>
  <si>
    <t>TELHAMENTO COM TELHA ESTRUTURAL DE FIBROCIMENTO E= 8 MM, COM ATÉ 2 ÁGUAS, INCLUSO IÇAMENTO. AF_07/2019_PS</t>
  </si>
  <si>
    <t>PORTA DE ALUMÍNIO DE ABRIR COM LAMBRI, COM GUARNIÇÃO, FIXAÇÃO COM PARAFUSO S - FORNECIMENTO E INSTALAÇÃO. AF_12/2019</t>
  </si>
  <si>
    <t>JANELA DE ALUMÍNIO DE CORRER COM 2 FOLHAS PARA VIDROS, COM VIDROS, BATENTE, ACABAMENTO COM ACETATO OU BRILHANTE E FERRAGENS. EXCLUSIVE ALIZAR E CONTRAMARCO. FORNECIMENTO E INSTALAÇÃO. AF_12/2019</t>
  </si>
  <si>
    <t>TUBO ACO GALVANIZADO COM COSTURA, CLASSE MEDIA, DN 1.1/2", E = *3,25* MM, PESO *3,61* KG/M (NBR 5580)</t>
  </si>
  <si>
    <t>PINTURA COM TINTA EPOXÍDICA DE FUNDO PULVERIZADA SOBRE PERFIL METÁLICO EXECUTADO EM FÁBRICA (POR DEMÃO). AF_01/2020_PE</t>
  </si>
  <si>
    <t>ELETRODO REVESTIDO AWS - E6013, DIAMETRO IGUAL A 2,50 MM</t>
  </si>
  <si>
    <t>ARAME GALVANIZADO 12 BWG, D = 2,76 MM (0,048 KG/M) OU 14 BWG, D = 2,11 MM (0,026 KG/M)</t>
  </si>
  <si>
    <t>TELA DE ARAME GALVANIZADA QUADRANGULAR / LOSANGULAR, FIO 2,77 MM (12 BWG),MALHA 5 X 5 CM, H = 2 M</t>
  </si>
  <si>
    <t>FERROLHO COM FECHO CHATO E PORTA CADEADO , EM ACO GALVANIZADO / ZINCADO, DE SOBREPOR, COM COMPRIMENTO DE 3" A 4", CHAPA COM ESPESSURA MINIMA DE 0,90 MM E LARGURA MINIMA DE 3,20 CM (FECHO SIMPLES / LEVE) (INCLUI PARAFUSOS)</t>
  </si>
  <si>
    <t>CHAPA DE ACO GROSSA, ASTM A36, E = 1/2 " (12,70 MM) 99,59 KG/M2</t>
  </si>
  <si>
    <t>ACO CA-25, 25,0 MM, BARRA DE TRANSFERENCIA</t>
  </si>
  <si>
    <t>TUBO ACO CARBONO SEM COSTURA 1 1/2", E= *3,68 MM, SCHEDULE 40, 4,05 KG/M</t>
  </si>
  <si>
    <t>PARAFUSO, COMUM, ASTM A307, SEXTAVADO, DIAMETRO 1/2" (12,7 MM), COMPRIMENTO 1" (25,4 MM)</t>
  </si>
  <si>
    <t>CENTO</t>
  </si>
  <si>
    <t>MÃO DE OBRA</t>
  </si>
  <si>
    <t>EMASSAMENTO COM MASSA LÁTEX, APLICAÇÃO EM PAREDE, UMA DEMÃO, LIXAMENTO MANUAL. AF_04/2023</t>
  </si>
  <si>
    <t>EMASSAMENTO COM MASSA LÁTEX, APLICAÇÃO EM TETO, UMA DEMÃO, LIXAMENTO MANUAL. AF_04/2023</t>
  </si>
  <si>
    <t>PISO CIMENTADO, TRAÇO 1:3 (CIMENTO E AREIA), ACABAMENTO LISO, ESPESSUR2,0 CM, PREPARO MECÂNICO DA ARGAMASSA. AF_09/2020</t>
  </si>
  <si>
    <t>REVESTIMENTO CERÂMICO PARA PISO COM PLACAS TIPO ESMALTADA EXTRA DE DIMENSÕES 45X45 CM APLICADA EM AMBIENTES DE ÁREA MAIOR QUE 10 M2. AF_02/2023_PE</t>
  </si>
  <si>
    <t>FUNDO SELADOR ACRÍLICO, APLICAÇÃO MANUAL EM PAREDE, UMA DEMÃO. AF_04/2023</t>
  </si>
  <si>
    <t>PINTURA LÁTEX ACRÍLICA PREMIUM, APLICAÇÃO MANUAL EM PAREDES, DUAS DEMÃOS. AF_04/2023</t>
  </si>
  <si>
    <t>PINTURA LÁTEX ACRÍLICA PREMIUM, APLICAÇÃO MANUAL EM TETO, DUAS DEMÃOS. AF_04/2023</t>
  </si>
  <si>
    <t>KIT CAVALETE PARA MEDIÇÃO DE ÁGUA - ENTRADA PRINCIPAL, EM PVC SOLDÁVELDN 20 (½") FORNECIMENTO E INSTALAÇÃO (EXCLUSIVE HIDRÔMETRO). AF_11/2016</t>
  </si>
  <si>
    <t>HIDRÔMETRO DN 20 (½), 1,5 M³/H FORNECIMENTO E INSTALAÇÃO. AF_11/2016</t>
  </si>
  <si>
    <t>TUBO, PVC, SOLDÁVEL, DN 20MM, INSTALADO EM RAMAL OU SUB-RAMAL DE ÁGUA- FORNECIMENTO E INSTALAÇÃO. AF_06/2022</t>
  </si>
  <si>
    <t>JOELHO 90 GRAUS, PVC, SOLDÁVEL, DN 20MM, INSTALADO EM RAMAL OU SUB-RAMAL DE ÁGUA - FORNECIMENTO E INSTALAÇÃO. AF_06/2022</t>
  </si>
  <si>
    <t>TORNEIRA CROMADA 1/2 OU 3/4 PARA TANQUE, PADRÃO POPULAR - FORNECIMENTO E INSTALAÇÃO. AF_01/2020</t>
  </si>
  <si>
    <t xml:space="preserve">	Fechadura para portas interna/externas, IMAB, linha Duna, ref.8866-CR, ou similar</t>
  </si>
  <si>
    <t>Portão de abrir (2,20 X 2,00 m) com tela de arame galvanizado fio12, malha 2", revestida em pvc e quadro em tubo de ferro galvanizado de 11/2" com pintura esmalte epoxi</t>
  </si>
  <si>
    <t>LASTRO COM MATERIAL GRANULAR (PEDRA BRITADA N.2), APLICADO EM PISOS OU LAJES SOBRE SOLO, ESPESSURA DE *10 CM*. AF_08/2017</t>
  </si>
  <si>
    <t xml:space="preserve">	ATERRO COM PÓ DE PEDRA, ESPALHAMENTO E COMPACTAÇÃO MECÂNICA, C/ CONTROLE, MAT. DE AQUISIÇÃO</t>
  </si>
  <si>
    <t>EXECUÇÃO DE PAVIMENTO DE CONCRETO ARMADO (PCA), FCK = 30 MPA, ESPESSURA DE 15,0 CM. AF_04/2022</t>
  </si>
  <si>
    <t>EXECUÇÃO DE PAVIMENTO EM PISO INTERTRAVADO, COM BLOCO RETANGULAR COR NATURAL DE 20 X 10 CM, ESPESSURA 6 CM. AF_10/2022</t>
  </si>
  <si>
    <t>PINTURA COM TINTA ALQUÍDICA DE ACABAMENTO (ESMALTE SINTÉTICO BRILHANTE) APLICADA A ROLO OU PINCEL SOBRE SUPERFÍCIES METÁLICAS (EXCETO PERFIL) EXECUTADO EM OBRA (02 DEMÃOS). AF_01/2020</t>
  </si>
  <si>
    <t>LIXAMENTO MANUAL EM SUPERFÍCIES METÁLICAS EM OBRA. AF_01/2020</t>
  </si>
  <si>
    <t>PINTURA COM TINTA ALQUÍDICA DE FUNDO (TIPO ZARCÃO) APLICADA A ROLO OU MPINCEL SOBRE SUPERFÍCIES METÁLICAS (EXCETO PERFIL) EXECUTADO EM OBRA (POR DEMÃO). AF_01/2020</t>
  </si>
  <si>
    <t>Placa de inauguração em alum. comp. preto, 60x60cm, esp=4mm, (ACM constit. de 02 chapas sólidas de alumínio c/ núcleo central em polietileno), c/ pintura coilcoating PVDF KYNAR 500, texto gravado a laser, acab verniz autom., mold. em alum. instalada</t>
  </si>
  <si>
    <t>Portão em tubo de ferro galvanizado de 2", de abrir, de 0,90 x 2,10m, tela malha revestida 76 x 76mm, n.º 12, inclusive dobradiças e trancas/ferrolho</t>
  </si>
  <si>
    <t>Telhamento com telha translúcida em fibra de vidro, ondulada, 2,44 x 0,50 m, esp=6mm, Fortlev ou similar</t>
  </si>
  <si>
    <t>SERVIÇOS ELÉTRICOS - ILUMINAÇÃO E FORÇA</t>
  </si>
  <si>
    <t>CABO DE COBRE FLEXÍVEL ISOLADO, 2,5 MM², ANTI-CHAMA 450/750 V, PARA CIIRCUITOS TERMINAIS - FORNECIMENTO E INSTALAÇÃO. AF_03/2023</t>
  </si>
  <si>
    <t>Cabo de cobre flexível isolado, 6 mm², anti-chama 450/750 v, para circuitos terminais - fornecimento e instalação. af_03/2023</t>
  </si>
  <si>
    <t>Eletroduto em ferro galvanizado pesado sem costura 1 1/4" x 3m</t>
  </si>
  <si>
    <t>Luva para eletroduto galvanizado, diâm = 1.1/4"</t>
  </si>
  <si>
    <t>Curva para eletroduto galvanizado, diâm = 1.1/4"</t>
  </si>
  <si>
    <t>Fornecimento e assentamento de união de ferro galvanizado assento bronze de 1 1/4"</t>
  </si>
  <si>
    <t>Fornecimento e assentamento de bucha de redução de ferro galvanizado de 1 1/4" x 1"</t>
  </si>
  <si>
    <t>Condulete de alumínio, tipo lr, para eletroduto de aço galvanizado dn 20 mm (3/4''), aparente - fornecimento e instalação. af_10/2022</t>
  </si>
  <si>
    <t>Condulete de alumínio, tipo lr, para eletroduto de aço galvanizado dn 32 mm (1 1/4''), aparente - fornecimento e instalação. af_10/2022</t>
  </si>
  <si>
    <t>Prensa cabo de 3/4", fornecimento</t>
  </si>
  <si>
    <t>Fornecimento e assentamento de niple duplo de ferro galvanizado de 1"</t>
  </si>
  <si>
    <t>CAIXA DE JUNÇÃO REDONDA COM RÉGUA DE BORNES, MONTADA EM INVÓLUCRO FABRICADO EM LIGA DE ALUMINIO FUNDIDO COPPEER FREE DE ALTA RESISTÊNCIA MECÂNICA E A CORROSÃO, ENTRADA ROSQUEADA NPT, 1.1/4", POSIÇÃO "C". MODELO AR71/10GCN4410Z40 FAN ALPHA OU SIMILAR</t>
  </si>
  <si>
    <t>Eletroduto de pvc rígido roscável, diâm = 25mm (3/4")</t>
  </si>
  <si>
    <t>ELETRODUTO RÍGIDO ROSCÁVEL, PVC, DN 32 MM (1"), PARA CIRCUITOS TERMINAIS, INSTALADO EM FORRO - FORNECIMENTO E INSTALAÇÃO. AF_03/2023. DUVIDA QNT.?</t>
  </si>
  <si>
    <t>Eletroduto pvc rígido, diâmetro 40mm, com 3 metros, para spda - fornecimento e instalação. af_08/2023</t>
  </si>
  <si>
    <t>FIXAÇÃO DE ELETRODUTOS, DIÂMETROS MENORES OU IGUAIS A 40 MM, COM ABRAÇADEIRA METÁLICA RÍGIDA TIPO D COM PARAFUSO DE FIXAÇÃO 1 1/4", FIXADA DIRETAMENTE NA LAJE OU PAREDE. AF_09/2023</t>
  </si>
  <si>
    <t>Refletor Slim LED 200W de potência, branco Frio, 6500k, Autovolt, marca G-light ou similar</t>
  </si>
  <si>
    <t xml:space="preserve">Poste circular de concreto 12/400 - Fornecimento e assentamento
</t>
  </si>
  <si>
    <t>Poste circular de concreto 7/150 - fornecimento e assentamento	
un</t>
  </si>
  <si>
    <t xml:space="preserve">	Disjuntor monopolar tipo din, corrente nominal de 32a - fornecimento e instalação. af_10/2020</t>
  </si>
  <si>
    <t>Quadro de distribuição de sobrepor, em resina termoplástica, para até 12 disjuntores, com barramento, padrão DIN, exclusive disjuntores</t>
  </si>
  <si>
    <t>ENTRADA DE ENERGIA ELÉTRICA, AÉREA, MONOFÁSICA, COM CAIXA DE EMBUTIR,CABO DE 10 MM2 E DISJUNTOR DIN 50A (NÃO INCLUSO O POSTE DE CONCRETO).AF_07/2020_PS</t>
  </si>
  <si>
    <t>FORNECIMENTO E INSTALAÇÃO DE UNIDADE SELADORA COM COMPOSTO E FIBRA SELANTE</t>
  </si>
  <si>
    <t>Armação secundária, com 1 estribo e 1 isolador - fornecimento e instalação. af_07/2020</t>
  </si>
  <si>
    <t xml:space="preserve">CAPTOR TIPO FRANKLIN PARA SPDA </t>
  </si>
  <si>
    <t>MASTRO 1 ½", COM 3 METROS, PARA SPDA - FORNECIMENTO E INSTALAÇÃO. AF_08/2023</t>
  </si>
  <si>
    <t>Conector grampo metálico tipo olhal, para spda, para haste de aterramento de 3/4'' e cabos de 10 a 50 mm2 - fornecimento e instalação. af_08/2023</t>
  </si>
  <si>
    <t>Conector grampo metálico tipo olhal, para spda, para haste de aterramento de 5/8'' e cabos de 10 a 50 mm2 - fornecimento e instalação. af_08/2023</t>
  </si>
  <si>
    <t>Conector grampo paralelo metálico, para spda, para cabos de 6 a 50 mm2 - fornecimento e instalação. af_08/2023</t>
  </si>
  <si>
    <t>Conector split-bolt, para spda, para cabos até 70 mm2 - fornecimento e instalação. af_08/2023</t>
  </si>
  <si>
    <t>Caixa inspeção em poliamida 150x110x70mm, bocal 1" (DN 32mm), ref: TEL-541 (SPDA)</t>
  </si>
  <si>
    <t>Fornecimento e instalação de HASTE DE TERRA, COBREADA DE ALTA CAMADA 254 microns, MODELO DE REFERÊNCIA TEL-5823 –Ø ¾” X 3000 mm.</t>
  </si>
  <si>
    <t>Cabo de cobre nú 10 mm2 - fornecimento e assentamento (10,85m/kg)</t>
  </si>
  <si>
    <t>Cabo de cobre nú 35 mm2 - fornecimento e assentamento (3,16m/kg)</t>
  </si>
  <si>
    <t>Cabo de cobre nú 50 mm2 - fornecimento e assentamento (2,27m/kg)</t>
  </si>
  <si>
    <t>Conector de medição em bronze c/4 parafusos p/cabos de cobre 16-70mm² ref.TEL-560 (pára-raio)</t>
  </si>
  <si>
    <t>Caixa de inspeção para aterramento, circular, em polietileno, diâmetro interno = 0,3 m. af_12/2020</t>
  </si>
  <si>
    <t>Caixa de equipotencialização em aço 200x200x90mm, para embutir com tampa, com 9 terminais, ref:TEL-901 ou similar (SPDA)</t>
  </si>
  <si>
    <t>Conector parafuso fendido para cabo de 70mm2 - fornecimento e instalacao</t>
  </si>
  <si>
    <t>ACESSÓRIOS PARA PARA RAIOS</t>
  </si>
  <si>
    <t>ACESSÓRIOS DIVERSOS PARA LUZ E FORÇA</t>
  </si>
  <si>
    <t>Abraçadeira para aterramento de mastros 1.1/2" com conecotor bimetálico para 1 descida, para cabos de 35-70mm2. Ref TEL 803 ou similar</t>
  </si>
  <si>
    <t>Vergalhão rosca total fabricado em aço galvanizado a fogo. Comprimento de  3000 mm, 3/8'</t>
  </si>
  <si>
    <t xml:space="preserve">	Cordoalha flexível ref cf- 190 - 30 fastweld</t>
  </si>
  <si>
    <t>Terminal de compressão para cabo de 50 mm2 - fornecimento e instalação</t>
  </si>
  <si>
    <t>CONECTOR À COMPRESSÃO DE EMENDA CABO-CABO (T), EM COBRE, CABO PRINCIPAL #35-70mm², DERIVAÇÃO #35-70mm² REF.: YGHC26C26 FABRICAÇÃO BURNDY OU SIMILAR.</t>
  </si>
  <si>
    <t>TERMINAL PARA CABO A BARRA, FABRICADO EM LIGA DE COBRE. MODELO TA 50 DA INTELLI</t>
  </si>
  <si>
    <t>LUMINÁRIA LED, TEMPERATUA DE COR 5000K, ÂNGULO DE ABERTURA 120, INDICE DE REPRODUÇÃO DE COR &gt;80, 60Hz, TEMP. OP. -20 a 50 C, FP &gt;0,98, GRAU DE PROTEÇÃO IP65, TENSÃO DE OPERAÇÃO 100-240VAC, VIDA ÚTIL DO DRIVER 30.000h, MATERIAL DA LENTE DIFUSOR EM POLICARBONATO, MATERIAL DO CORPO POLICARBONATO INJETADO, POTENCIA 36W, FLUXO LUMINOSO DA LUMINÁRIA 4680 Lm. MODELO SX-HCH040 FAB. SX LIGHTING</t>
  </si>
  <si>
    <t>Condulete de alumínio, tipo c, para eletroduto de aço galvanizado dn 20 mm (3/4''), aparente - fornecimento e instalação. af_10/2022</t>
  </si>
  <si>
    <t xml:space="preserve">	Condulete de alumínio, tipo t, para eletroduto de aço galvanizado dn 32 mm (1 1/4''), aparente - fornecimento e instalação. af_10/2022</t>
  </si>
  <si>
    <t>Condulete de alumínio, tipo e, para eletroduto de aço galvanizado dn 32 mm (1 1/4''), aparente - fornecimento e instalação. af_10/2022</t>
  </si>
  <si>
    <t>MÓDULO INTERRUPTOR SIMPLES, NORMA ABNT NBR NM 60669-1, TENSÃO 250V/10A, COR BRANCA, INDICE DE PROTEÇÃO IP20</t>
  </si>
  <si>
    <t>MÓDULO TOMADA, NORMA ABNT NBR NM 60884-1 / NBR 14136, TENSÃO 250V/20A, COR BRANCO, INDICE DE PROTEÇÃO IP20</t>
  </si>
  <si>
    <t>DISJUNTOR TERMOMAGNÉTICO MONOPOLAR, TIPO DIN, 30A, 5KA, 220V, CURVA C.</t>
  </si>
  <si>
    <t>DISJUNTOR TERMOMAGNÉTICO MONOPOLAR, TIPO DIN, 10A, 5KA, 220V, CURVA C.</t>
  </si>
  <si>
    <t>DISJUNTOR TERMOMAGNÉTICO MONOPOLAR, TIPO DIN, 16A, 5KA, 220V, CURVA C.</t>
  </si>
  <si>
    <t>TAMPA RETANGULAR PARA CAIXA DE PASSAGEM, EM LIGA DE ALUMÍNIO FUNDIDO COPPER FREE DE ALTA RESISTENCIA MECÂNICA E À CORROSÃO, FORNECIDO COM GUARNIÇÃO E PARAFUSO DE FIXAÇÃO EM AÇO INOX, COM RECORTE PARA INTERRUPTOR SIMPLES, DN 3/4". MODELO DE REF. TPAR15E1/22 DA ALPHA OU SIMILAR</t>
  </si>
  <si>
    <t>TAMPA RETANGULAR PARA CAIXA DE PASSAGEM, EM LIGA DE ALUMÍNIO FUNDIDO COPPER FREE DE ALTA RESISTENCIA MECÂNICA E À CORROSÃO, FORNECIDO COM GUARNIÇÃO E PARAFUSO DE FIXAÇÃO EM AÇO INOX, COM RECORTE PARA TOMADA 2P+T, DN 3/4". MODELO DE REF. TPAR15E3/22 OU SIMILAR</t>
  </si>
  <si>
    <t>DISPOSITIVO DE PROTEÇÃO CONTRA SURTO, DPS, 275V/45KA</t>
  </si>
  <si>
    <t>Luminária Circular, à prova de explosäo e segurança aumentada, Ex db eb / Ex tb, aplicaçäo industrial e área classificada. Zonas 1, 2, 21 e 22, Grupos IIA/IIB + H2, IIIA/ IIIB e IIIC. Grau de proteçäo IP66. Classe de temperatura T3/T200°C. Corpo fabricado em aluminio fundido copper free. Vidro plano temperado. Lente difusora em policarbonato, fixaçäo PENDENTE. Parafusos aço inox 304. Pintura eletrostática em poliester, cor cinza munsell N6,5. 02 entradas de  3/4" NPT, sendo 01 bujonada. Modelo ALLDCA3NBK50. Fornecida com: Modulo led de 18W, 108-305Vca, lente 90°. Temperatura de cor 5000K. Fluxo luminoso de 2.150 lumens.</t>
  </si>
  <si>
    <t>MASSA PARA UNIDADE SELADORA; A BASE DE POLÍMERO; EMALAGEM COM 1,0KG, REF.: A10</t>
  </si>
  <si>
    <t>FIBRA AUXILIAR EM FLOCOS; PARA UNIDADE SELADORA; EMBALAGEM COM 200G. REF.: X02, FABRICAÇÃO ALPHA</t>
  </si>
  <si>
    <t>NIPLE LONGO EM AÇO CARBONO GALVANIZADO A FOGO , À PROVA DE EXPLOSÃO. Ø3/4" NPT</t>
  </si>
  <si>
    <t>NIPLE CURTO EM AÇO CARBONO GALVANIZADO A FOGO , À PROVA DE TEMPO. Ø3/4" NPT</t>
  </si>
  <si>
    <t>PERFIL “L” DE ABAS IGUAIS, EM AÇO GALVANIZADO, 2” x 4,74 Kg/m, FORNECIDO EM PEÇAS DE 3m</t>
  </si>
  <si>
    <t>Interruptorde alavanca montado em invólucro à prova de TGVP (caixa de ligação retangular), grau de proteção IP-66,. Corpo e tampa em liga de alumínio fundido copper free. Tampa fixada por parafusos de aço INOX AISI-304. Pintura eletrostática em poliéster na cor cinza mnsell N6.5. Chassis em alumínio na cor laranja segurança 2,5Y/ 6/14. Dimensões internas: A=215 X L=140 X P=115MM. Modelo AR14P/22H1. Contendo: 02 furo 1"xNPT, B-H (superior e inferior), não bujonadas. 04 chave interruptor tripolar, nominal 20A, 3 polos, 2 posi~~oes, (0-1), comutação 90, 4A/AS15/440VCA E 20A/AS22A/440VCA, IP66W, rosca M22, comprimento de rosca s5 mm, cod. SGEX22GCAGNIN3220, Sermatex.</t>
  </si>
  <si>
    <t>SERVIÇOS FINAIS</t>
  </si>
  <si>
    <t>Limpeza (Lavagem) de telhas</t>
  </si>
  <si>
    <t>m2</t>
  </si>
  <si>
    <t>LIMPEZA DE CONTRAPISO COM VASSOURA A SECO. AF_04/2019</t>
  </si>
  <si>
    <t>LIMPEZA DE PORTA DE VIDRO COM CAIXILHO EM AÇO/ ALUMÍNIO/ PVC. AF_04/20</t>
  </si>
  <si>
    <t>LIMPEZA DE JANELA DE VIDRO COM CAIXILHO EM AÇO/ALUMÍNIO/PVC. AF_04/2019</t>
  </si>
  <si>
    <t>DESMOBILIZAÇÃO DO CONTRATO</t>
  </si>
  <si>
    <t>vb</t>
  </si>
  <si>
    <t>PERCENTUAL DE DESCONTO OFERTADO</t>
  </si>
  <si>
    <t>VALOR FINAL DA PROPOSTA COM BDI</t>
  </si>
  <si>
    <t>VALOR DE REFERÊNCIA COM BDI (ORÇAMENTO BÁSICO</t>
  </si>
  <si>
    <t>Obs3: Os preços unitarios NÃO DEVEM SER PREENCHIDOS INDIVIDUALMENTE. O PROPONENTE DEVE APENAS DIGITAR O PERCENTUAL DE DESCONTO OFERTADO SOBRE OS PREÇOS UNITÁRIOS</t>
  </si>
  <si>
    <t>CPF:</t>
  </si>
  <si>
    <t>CREA:</t>
  </si>
  <si>
    <t>REPRESENTANTE DA PROPONENTE</t>
  </si>
  <si>
    <t>CARGO</t>
  </si>
  <si>
    <t>CPF</t>
  </si>
  <si>
    <t>CARGO:</t>
  </si>
  <si>
    <t>RESPONSÁVEL TÉCNICO PELA PROPOSTA:</t>
  </si>
  <si>
    <t>PERCENTUAL DE DESCONTO OFERTADO (COM APENAS DUAS CASAS DECIMAIS)</t>
  </si>
  <si>
    <t>ObS2: Os preços devem ser os finais já com todos os impostos e BDI,  bem como todos os custos associados à solução.</t>
  </si>
  <si>
    <t>ObS1: DEVEM SER PREECHIDAS APENAS AS CÉLULAS COM FUNDO CINZA. PARA PREENCHÊ-LAS, A SENHA DE EDIÇÃO É A "123".</t>
  </si>
  <si>
    <t>Valor acima calculado a partir da aplicação direta do desconto sobre os preços unitários do Orçamento Básico</t>
  </si>
  <si>
    <t>mês</t>
  </si>
  <si>
    <t>m</t>
  </si>
  <si>
    <t>ud</t>
  </si>
  <si>
    <t>kg</t>
  </si>
  <si>
    <t>h</t>
  </si>
  <si>
    <t>Placa em lona com impressão digital 1,50 x 2,00m, inclusive estrutura em metalon 20x20cm, inclusive escoramento - 12325/ORSE</t>
  </si>
  <si>
    <t>SINALIZAÇÃO DE VIAS PÚBLICAS COM ILUMINAÇÃO</t>
  </si>
  <si>
    <t>SINALIZAÇÃO DE VIAS PÚBLICAS SEM ILUMINAÇÃO</t>
  </si>
  <si>
    <t xml:space="preserve"> FORNECIMENTO E INSTALAÇÃO DE PLACA DE OBRA COM CHAPA GALVANIZADA E ESTRUTURA DE MADEIRA</t>
  </si>
  <si>
    <t>PLACA (PADRÃO IDEMA) DE LICENCIAMENTO AMBIENTAL</t>
  </si>
  <si>
    <t>Tenda Gazebo Sanfonado 3 X 3 Reforçado Com Laterais Fechadas</t>
  </si>
  <si>
    <t>ESCORAMENTO DE VALA, TIPO BLINDAGEM, COM PROFUNDIDADE DE 1,5 A 3,0 M, LARGURA MENOR QUE 1,5 M - EXECUÇÃO E FORNECIMENTO, INCLUI MATERIAL. R_11/2020</t>
  </si>
  <si>
    <t>LOCAÇÃO DE BANHEIRO QUÍMICO COM MANUTENÇÃO</t>
  </si>
  <si>
    <t>LOCAÇÃO E DESCARGA SEMANAL DE CAÇAMBA TIRA ENTULHO</t>
  </si>
  <si>
    <t>m3</t>
  </si>
  <si>
    <t>t</t>
  </si>
  <si>
    <t>tXKm</t>
  </si>
  <si>
    <t>Km</t>
  </si>
  <si>
    <t>Carga, manobra e descarga de materiais diversos em caminhão carroceria de 15 t - carga e descarga com caminhão guindauto de 20 t.m</t>
  </si>
  <si>
    <t>Transporte com caminhão carroceria com capacidade de 7 t e com guindauto de 20 t.m - rodovia pavimentada</t>
  </si>
  <si>
    <t>PINTURA DE MEIO-FIO COM TINTA BRANCA A BASE DE CAL (CAIAÇÃO). AF_05/2021</t>
  </si>
  <si>
    <t>Escoramento contínuo de meio-fio, com aquisição, espalhamento e transporte de material c/distancia</t>
  </si>
  <si>
    <t>Concertina Dupla, em aço galvanizado, espiral de Ø = 610 mm, 5 clipes p/espiral, lâmina de 30mm e fio interno = 2,75mm, inclusive instalação</t>
  </si>
  <si>
    <t>Obs4: ATENÇÃO!!! NÃO MEXER NA FORMATAÇÃO OU FÓRMULAS DESTE DOCUMENTO.</t>
  </si>
  <si>
    <t>Fornecimento e assentamento DE TAMPÃO FOFO ARTICULADO, CLASSE B125, CARGA MÁXIMA 12,5T, REDONDO, TAMPA 600MM</t>
  </si>
  <si>
    <t>Escada marinheiro sem guarda corpo, L=40cm, executada em barras chata ferro galvanizado 1 1/4" x 1/4", sendo os degraus barra redonda ferro galvanizado d=5/8", espaçados de 30cm, pintada, inclusive instalação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</si>
</sst>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0.00_-;\-&quot;R$&quot;* #,##0.00_-;_-&quot;R$&quot;* &quot;-&quot;??_-;_-@_-"/>
    <numFmt numFmtId="43" formatCode="_-* #,##0.00_-;\-* #,##0.00_-;_-* &quot;-&quot;??_-;_-@_-"/>
    <numFmt numFmtId="164" formatCode="_-&quot;R$&quot;\ * #,##0.00_-;\-&quot;R$&quot;\ * #,##0.00_-;_-&quot;R$&quot;\ * &quot;-&quot;??_-;_-@_-"/>
    <numFmt numFmtId="165" formatCode="_(* #,##0.00_);_(* \(#,##0.00\);_(*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0"/>
      <name val="Arial"/>
      <family val="2"/>
    </font>
    <font>
      <sz val="14"/>
      <color theme="1"/>
      <name val="Calibri"/>
      <family val="2"/>
      <scheme val="minor"/>
    </font>
    <font>
      <b/>
      <sz val="18"/>
      <color theme="1"/>
      <name val="Calibri"/>
      <family val="2"/>
      <scheme val="minor"/>
    </font>
    <font>
      <sz val="11"/>
      <color rgb="FF000000"/>
      <name val="Arial Narrow"/>
      <family val="2"/>
    </font>
    <font>
      <b/>
      <sz val="14"/>
      <color theme="0"/>
      <name val="Arial Narrow"/>
      <family val="2"/>
    </font>
    <font>
      <sz val="14"/>
      <color theme="0"/>
      <name val="Arial Narrow"/>
      <family val="2"/>
    </font>
    <font>
      <sz val="14"/>
      <color theme="0"/>
      <name val="Calibri"/>
      <family val="2"/>
      <scheme val="minor"/>
    </font>
    <font>
      <sz val="11"/>
      <color rgb="FFFF0000"/>
      <name val="Calibri"/>
      <family val="2"/>
      <scheme val="minor"/>
    </font>
    <font>
      <b/>
      <sz val="26"/>
      <color theme="1"/>
      <name val="Aptos Black"/>
      <family val="2"/>
    </font>
    <font>
      <b/>
      <sz val="24"/>
      <color theme="1"/>
      <name val="Aptos Black"/>
      <family val="2"/>
    </font>
    <font>
      <sz val="14"/>
      <color theme="1"/>
      <name val="Aptos Black"/>
      <family val="2"/>
    </font>
    <font>
      <b/>
      <sz val="22"/>
      <color theme="1"/>
      <name val="Arial Black"/>
      <family val="2"/>
    </font>
    <font>
      <b/>
      <sz val="12"/>
      <color rgb="FFFF0000"/>
      <name val="Calibri"/>
      <family val="2"/>
      <scheme val="minor"/>
    </font>
    <font>
      <b/>
      <sz val="14"/>
      <color rgb="FFFF000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249977111117893"/>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auto="1"/>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style="thin">
        <color indexed="64"/>
      </right>
      <top style="thin">
        <color indexed="64"/>
      </top>
      <bottom style="thin">
        <color indexed="64"/>
      </bottom>
      <diagonal/>
    </border>
    <border>
      <left style="thick">
        <color indexed="64"/>
      </left>
      <right/>
      <top/>
      <bottom style="thick">
        <color auto="1"/>
      </bottom>
      <diagonal/>
    </border>
    <border>
      <left/>
      <right style="thick">
        <color indexed="64"/>
      </right>
      <top/>
      <bottom style="thick">
        <color indexed="64"/>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0" fontId="1" fillId="0" borderId="0"/>
    <xf numFmtId="0" fontId="5" fillId="0" borderId="0"/>
    <xf numFmtId="165" fontId="5" fillId="0" borderId="0" applyFont="0" applyFill="0" applyBorder="0" applyAlignment="0" applyProtection="0"/>
    <xf numFmtId="9" fontId="1" fillId="0" borderId="0" applyFont="0" applyFill="0" applyBorder="0" applyAlignment="0" applyProtection="0"/>
  </cellStyleXfs>
  <cellXfs count="104">
    <xf numFmtId="0" fontId="0" fillId="0" borderId="0" xfId="0"/>
    <xf numFmtId="0" fontId="2" fillId="0" borderId="1" xfId="0" applyFont="1" applyBorder="1" applyAlignment="1">
      <alignment horizontal="left" vertical="center" wrapText="1"/>
    </xf>
    <xf numFmtId="44" fontId="2" fillId="0" borderId="1" xfId="2" applyFont="1" applyBorder="1" applyAlignment="1">
      <alignment horizontal="left" vertical="center" wrapText="1"/>
    </xf>
    <xf numFmtId="0" fontId="2" fillId="0" borderId="1" xfId="0" applyFont="1" applyBorder="1" applyAlignment="1">
      <alignment horizontal="center" vertical="center" wrapText="1"/>
    </xf>
    <xf numFmtId="0" fontId="0" fillId="0" borderId="0" xfId="0" applyAlignment="1">
      <alignment horizontal="center" wrapText="1"/>
    </xf>
    <xf numFmtId="43" fontId="0" fillId="0" borderId="0" xfId="1" applyFont="1" applyBorder="1"/>
    <xf numFmtId="43" fontId="4" fillId="0" borderId="0" xfId="1" applyFont="1" applyBorder="1" applyAlignment="1">
      <alignment horizontal="left" wrapText="1"/>
    </xf>
    <xf numFmtId="43" fontId="0" fillId="0" borderId="0" xfId="1" applyFont="1" applyBorder="1" applyAlignment="1">
      <alignment horizontal="center" wrapText="1"/>
    </xf>
    <xf numFmtId="44" fontId="7" fillId="0" borderId="0" xfId="2" applyFont="1" applyBorder="1" applyAlignment="1">
      <alignment horizontal="left"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43" fontId="8" fillId="0" borderId="1" xfId="1" applyFont="1" applyBorder="1" applyAlignment="1">
      <alignment horizontal="center" vertical="center"/>
    </xf>
    <xf numFmtId="43" fontId="8" fillId="0" borderId="1" xfId="1" applyFont="1" applyFill="1" applyBorder="1" applyAlignment="1">
      <alignment horizontal="right" vertical="center"/>
    </xf>
    <xf numFmtId="0" fontId="0" fillId="0" borderId="1" xfId="0" applyBorder="1" applyAlignment="1">
      <alignment vertical="center" wrapText="1"/>
    </xf>
    <xf numFmtId="43" fontId="8" fillId="0" borderId="1" xfId="1" applyFont="1" applyFill="1" applyBorder="1" applyAlignment="1">
      <alignment horizontal="center" vertical="center"/>
    </xf>
    <xf numFmtId="0" fontId="0" fillId="3" borderId="1" xfId="0" applyFill="1" applyBorder="1" applyAlignment="1">
      <alignment horizontal="left" vertical="center" wrapText="1"/>
    </xf>
    <xf numFmtId="0" fontId="0" fillId="3" borderId="1" xfId="0" applyFill="1" applyBorder="1" applyAlignment="1">
      <alignment horizontal="center" vertical="center"/>
    </xf>
    <xf numFmtId="44" fontId="8" fillId="0" borderId="1" xfId="2" applyFont="1" applyFill="1" applyBorder="1" applyAlignment="1">
      <alignment horizontal="right" vertical="center"/>
    </xf>
    <xf numFmtId="0" fontId="0" fillId="3" borderId="1" xfId="0" applyFill="1" applyBorder="1" applyAlignment="1">
      <alignment horizontal="center" vertical="center" wrapText="1"/>
    </xf>
    <xf numFmtId="0" fontId="0" fillId="3" borderId="1" xfId="0" applyFill="1" applyBorder="1" applyAlignment="1">
      <alignment vertical="center" wrapText="1"/>
    </xf>
    <xf numFmtId="43" fontId="8" fillId="3" borderId="1" xfId="1" applyFont="1" applyFill="1" applyBorder="1" applyAlignment="1">
      <alignment horizontal="center" vertical="center"/>
    </xf>
    <xf numFmtId="0" fontId="9" fillId="4" borderId="1" xfId="0" applyFont="1" applyFill="1" applyBorder="1" applyAlignment="1">
      <alignment horizontal="left" vertical="top" wrapText="1"/>
    </xf>
    <xf numFmtId="0" fontId="10" fillId="4" borderId="1" xfId="0" applyFont="1" applyFill="1" applyBorder="1" applyAlignment="1">
      <alignment horizontal="center" vertical="center"/>
    </xf>
    <xf numFmtId="43" fontId="9" fillId="4" borderId="1" xfId="1" applyFont="1" applyFill="1" applyBorder="1" applyAlignment="1">
      <alignment horizontal="center" vertical="center" wrapText="1"/>
    </xf>
    <xf numFmtId="0" fontId="9" fillId="4" borderId="1" xfId="0" applyFont="1" applyFill="1" applyBorder="1" applyAlignment="1">
      <alignment horizontal="left" vertical="center" wrapText="1"/>
    </xf>
    <xf numFmtId="43" fontId="9" fillId="4" borderId="1" xfId="1" applyFont="1" applyFill="1" applyBorder="1" applyAlignment="1">
      <alignment horizontal="right" vertical="center"/>
    </xf>
    <xf numFmtId="44" fontId="0" fillId="3" borderId="1" xfId="2" applyFont="1" applyFill="1" applyBorder="1"/>
    <xf numFmtId="44" fontId="9" fillId="4" borderId="1" xfId="2" applyFont="1" applyFill="1" applyBorder="1" applyAlignment="1">
      <alignment horizontal="center" vertical="center" wrapText="1"/>
    </xf>
    <xf numFmtId="0" fontId="11" fillId="4" borderId="1" xfId="0" applyFont="1" applyFill="1" applyBorder="1"/>
    <xf numFmtId="44" fontId="9" fillId="4" borderId="1" xfId="2" applyFont="1" applyFill="1" applyBorder="1" applyAlignment="1">
      <alignment horizontal="right" vertical="center"/>
    </xf>
    <xf numFmtId="0" fontId="14" fillId="0" borderId="0" xfId="0" applyFont="1"/>
    <xf numFmtId="0" fontId="15" fillId="0" borderId="0" xfId="0" applyFont="1"/>
    <xf numFmtId="0" fontId="15" fillId="0" borderId="2" xfId="0" applyFont="1" applyBorder="1"/>
    <xf numFmtId="0" fontId="12" fillId="0" borderId="0" xfId="0" applyFont="1"/>
    <xf numFmtId="0" fontId="0" fillId="0" borderId="3" xfId="0" applyBorder="1"/>
    <xf numFmtId="0" fontId="0" fillId="0" borderId="4" xfId="0" applyBorder="1"/>
    <xf numFmtId="43" fontId="0" fillId="0" borderId="4" xfId="1" applyFont="1" applyBorder="1"/>
    <xf numFmtId="0" fontId="0" fillId="0" borderId="4" xfId="0" applyBorder="1" applyAlignment="1">
      <alignment horizontal="center"/>
    </xf>
    <xf numFmtId="0" fontId="0" fillId="0" borderId="5" xfId="0" applyBorder="1"/>
    <xf numFmtId="0" fontId="0" fillId="0" borderId="6" xfId="0" applyBorder="1"/>
    <xf numFmtId="0" fontId="16" fillId="0" borderId="0" xfId="0" applyFont="1" applyAlignment="1">
      <alignment horizontal="center"/>
    </xf>
    <xf numFmtId="0" fontId="0" fillId="0" borderId="0" xfId="0" applyAlignment="1">
      <alignment horizontal="center"/>
    </xf>
    <xf numFmtId="0" fontId="0" fillId="0" borderId="7" xfId="0" applyBorder="1"/>
    <xf numFmtId="0" fontId="7" fillId="0" borderId="0" xfId="0" applyFont="1"/>
    <xf numFmtId="0" fontId="4" fillId="0" borderId="0" xfId="0" applyFont="1"/>
    <xf numFmtId="0" fontId="4" fillId="0" borderId="6" xfId="0" applyFont="1" applyBorder="1" applyAlignment="1">
      <alignment horizontal="left" vertical="top"/>
    </xf>
    <xf numFmtId="0" fontId="4" fillId="0" borderId="0" xfId="0" applyFont="1" applyAlignment="1">
      <alignment horizontal="left" wrapText="1"/>
    </xf>
    <xf numFmtId="0" fontId="4" fillId="0" borderId="6" xfId="0" applyFont="1" applyBorder="1" applyAlignment="1">
      <alignment vertical="top"/>
    </xf>
    <xf numFmtId="14" fontId="6" fillId="2" borderId="0" xfId="0" applyNumberFormat="1" applyFont="1" applyFill="1" applyAlignment="1">
      <alignment horizontal="center" wrapText="1"/>
    </xf>
    <xf numFmtId="0" fontId="0" fillId="0" borderId="0" xfId="0" applyAlignment="1">
      <alignment wrapText="1"/>
    </xf>
    <xf numFmtId="0" fontId="0" fillId="0" borderId="7" xfId="0" applyBorder="1" applyAlignment="1">
      <alignment horizontal="center" wrapText="1"/>
    </xf>
    <xf numFmtId="0" fontId="2" fillId="0" borderId="6" xfId="0" applyFont="1" applyBorder="1" applyAlignment="1">
      <alignment horizontal="left" vertical="top"/>
    </xf>
    <xf numFmtId="14" fontId="0" fillId="0" borderId="0" xfId="0" applyNumberFormat="1" applyAlignment="1">
      <alignment horizontal="center" wrapText="1"/>
    </xf>
    <xf numFmtId="0" fontId="0" fillId="2" borderId="0" xfId="0" applyFill="1" applyAlignment="1">
      <alignment horizontal="center"/>
    </xf>
    <xf numFmtId="0" fontId="0" fillId="0" borderId="6" xfId="0" applyBorder="1" applyAlignment="1">
      <alignment vertical="top"/>
    </xf>
    <xf numFmtId="10" fontId="13" fillId="5" borderId="0" xfId="7" applyNumberFormat="1" applyFont="1" applyFill="1" applyBorder="1" applyAlignment="1">
      <alignment horizontal="center"/>
    </xf>
    <xf numFmtId="0" fontId="2" fillId="0" borderId="8" xfId="0" applyFont="1" applyBorder="1" applyAlignment="1">
      <alignment vertical="center"/>
    </xf>
    <xf numFmtId="0" fontId="9" fillId="4" borderId="8" xfId="0" applyFont="1" applyFill="1" applyBorder="1" applyAlignment="1">
      <alignment horizontal="center" vertical="top"/>
    </xf>
    <xf numFmtId="0" fontId="8" fillId="0" borderId="8" xfId="0" applyFont="1" applyBorder="1" applyAlignment="1">
      <alignment horizontal="center" vertical="center"/>
    </xf>
    <xf numFmtId="0" fontId="9" fillId="4" borderId="8" xfId="0" applyFont="1" applyFill="1" applyBorder="1" applyAlignment="1">
      <alignment horizontal="center" vertical="center"/>
    </xf>
    <xf numFmtId="0" fontId="8" fillId="3" borderId="8" xfId="0" applyFont="1" applyFill="1" applyBorder="1" applyAlignment="1">
      <alignment horizontal="center" vertical="center"/>
    </xf>
    <xf numFmtId="0" fontId="4" fillId="0" borderId="6" xfId="0" applyFont="1" applyBorder="1"/>
    <xf numFmtId="0" fontId="4" fillId="0" borderId="0" xfId="0" applyFont="1" applyAlignment="1">
      <alignment horizontal="left" vertical="center" wrapText="1"/>
    </xf>
    <xf numFmtId="0" fontId="4" fillId="0" borderId="0" xfId="0" applyFont="1"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vertical="center" wrapText="1"/>
    </xf>
    <xf numFmtId="0" fontId="14" fillId="0" borderId="6" xfId="0" applyFont="1" applyBorder="1"/>
    <xf numFmtId="0" fontId="14" fillId="0" borderId="0" xfId="0" applyFont="1" applyAlignment="1">
      <alignment horizontal="left" vertical="center" wrapText="1"/>
    </xf>
    <xf numFmtId="10" fontId="14" fillId="0" borderId="0" xfId="0" applyNumberFormat="1" applyFont="1" applyAlignment="1">
      <alignment horizontal="left" vertical="center" wrapText="1"/>
    </xf>
    <xf numFmtId="0" fontId="4" fillId="0" borderId="6" xfId="0" applyFont="1" applyBorder="1" applyAlignment="1">
      <alignment horizontal="left" vertical="center" wrapText="1"/>
    </xf>
    <xf numFmtId="0" fontId="0" fillId="5" borderId="0" xfId="0" applyFill="1" applyAlignment="1">
      <alignment vertical="center"/>
    </xf>
    <xf numFmtId="0" fontId="0" fillId="5" borderId="0" xfId="0" applyFill="1"/>
    <xf numFmtId="0" fontId="15" fillId="0" borderId="9" xfId="0" applyFont="1" applyBorder="1"/>
    <xf numFmtId="0" fontId="15" fillId="0" borderId="6" xfId="0" applyFont="1" applyBorder="1"/>
    <xf numFmtId="0" fontId="15" fillId="5" borderId="0" xfId="0" applyFont="1" applyFill="1"/>
    <xf numFmtId="0" fontId="15" fillId="0" borderId="7" xfId="0" applyFont="1" applyBorder="1"/>
    <xf numFmtId="0" fontId="3" fillId="0" borderId="6" xfId="0" applyFont="1" applyBorder="1"/>
    <xf numFmtId="0" fontId="17" fillId="0" borderId="6" xfId="0" applyFont="1" applyBorder="1"/>
    <xf numFmtId="0" fontId="12"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vertical="center" wrapText="1"/>
    </xf>
    <xf numFmtId="0" fontId="12" fillId="0" borderId="7" xfId="0" applyFont="1" applyBorder="1"/>
    <xf numFmtId="0" fontId="0" fillId="0" borderId="9" xfId="0" applyBorder="1"/>
    <xf numFmtId="0" fontId="0" fillId="0" borderId="2" xfId="0" applyBorder="1"/>
    <xf numFmtId="0" fontId="0" fillId="0" borderId="10" xfId="0" applyBorder="1"/>
    <xf numFmtId="0" fontId="18" fillId="0" borderId="6" xfId="0" applyFont="1" applyBorder="1"/>
    <xf numFmtId="43" fontId="0" fillId="0" borderId="0" xfId="1" applyFont="1"/>
    <xf numFmtId="43" fontId="4" fillId="0" borderId="0" xfId="1" applyFont="1"/>
    <xf numFmtId="43" fontId="0" fillId="0" borderId="0" xfId="1" applyFont="1" applyAlignment="1">
      <alignment horizontal="center" wrapText="1"/>
    </xf>
    <xf numFmtId="43" fontId="0" fillId="2" borderId="0" xfId="1" applyFont="1" applyFill="1" applyAlignment="1">
      <alignment horizontal="center"/>
    </xf>
    <xf numFmtId="43" fontId="0" fillId="0" borderId="0" xfId="1" applyFont="1" applyAlignment="1">
      <alignment horizontal="center"/>
    </xf>
    <xf numFmtId="43" fontId="2" fillId="0" borderId="1" xfId="1" applyFont="1" applyBorder="1" applyAlignment="1">
      <alignment horizontal="center" vertical="center" wrapText="1"/>
    </xf>
    <xf numFmtId="43" fontId="0" fillId="0" borderId="0" xfId="1" applyFont="1" applyAlignment="1">
      <alignment horizontal="left" vertical="center" wrapText="1"/>
    </xf>
    <xf numFmtId="43" fontId="14" fillId="0" borderId="0" xfId="1" applyFont="1" applyAlignment="1">
      <alignment horizontal="left" vertical="center" wrapText="1"/>
    </xf>
    <xf numFmtId="43" fontId="0" fillId="5" borderId="0" xfId="1" applyFont="1" applyFill="1" applyAlignment="1">
      <alignment vertical="center"/>
    </xf>
    <xf numFmtId="43" fontId="15" fillId="5" borderId="0" xfId="1" applyFont="1" applyFill="1"/>
    <xf numFmtId="43" fontId="15" fillId="0" borderId="0" xfId="1" applyFont="1"/>
    <xf numFmtId="43" fontId="12" fillId="0" borderId="0" xfId="1" applyFont="1" applyAlignment="1">
      <alignment horizontal="left" vertical="center" wrapText="1"/>
    </xf>
    <xf numFmtId="43" fontId="0" fillId="0" borderId="2" xfId="1" applyFont="1" applyBorder="1"/>
    <xf numFmtId="44" fontId="0" fillId="0" borderId="7" xfId="0" applyNumberFormat="1" applyBorder="1"/>
    <xf numFmtId="44" fontId="0" fillId="0" borderId="0" xfId="0" applyNumberFormat="1"/>
    <xf numFmtId="0" fontId="4" fillId="0" borderId="0" xfId="0" applyFont="1" applyAlignment="1">
      <alignment horizontal="left" vertical="top" wrapText="1"/>
    </xf>
    <xf numFmtId="0" fontId="0" fillId="2" borderId="0" xfId="0" applyFill="1" applyAlignment="1">
      <alignment horizontal="center"/>
    </xf>
  </cellXfs>
  <cellStyles count="8">
    <cellStyle name="Moeda" xfId="2" builtinId="4"/>
    <cellStyle name="Moeda 2" xfId="3" xr:uid="{00000000-0005-0000-0000-000001000000}"/>
    <cellStyle name="Normal" xfId="0" builtinId="0"/>
    <cellStyle name="Normal 2 2" xfId="4" xr:uid="{00000000-0005-0000-0000-000003000000}"/>
    <cellStyle name="Normal 5 2" xfId="5" xr:uid="{00000000-0005-0000-0000-000004000000}"/>
    <cellStyle name="Porcentagem" xfId="7" builtinId="5"/>
    <cellStyle name="Vírgula" xfId="1" builtinId="3"/>
    <cellStyle name="Vírgula 7"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orse.cehop.se.gov.br/composicao.asp?font_sg_fonte=ORSE&amp;serv_nr_codigo=11770&amp;peri_nr_ano=2024&amp;peri_nr_mes=3&amp;peri_nr_ordem=1" TargetMode="External"/><Relationship Id="rId13" Type="http://schemas.openxmlformats.org/officeDocument/2006/relationships/hyperlink" Target="http://orse.cehop.se.gov.br/composicao.asp?font_sg_fonte=SINAPI&amp;serv_nr_codigo=95791&amp;peri_nr_ano=2024&amp;peri_nr_mes=3&amp;peri_nr_ordem=1" TargetMode="External"/><Relationship Id="rId18" Type="http://schemas.openxmlformats.org/officeDocument/2006/relationships/printerSettings" Target="../printerSettings/printerSettings1.bin"/><Relationship Id="rId3" Type="http://schemas.openxmlformats.org/officeDocument/2006/relationships/hyperlink" Target="http://orse.cehop.se.gov.br/composicao.asp?font_sg_fonte=SINAPI&amp;serv_nr_codigo=104751&amp;peri_nr_ano=2023&amp;peri_nr_mes=12&amp;peri_nr_ordem=1" TargetMode="External"/><Relationship Id="rId7" Type="http://schemas.openxmlformats.org/officeDocument/2006/relationships/hyperlink" Target="http://orse.cehop.se.gov.br/composicao.asp?font_sg_fonte=ORSE&amp;serv_nr_codigo=11273&amp;peri_nr_ano=2024&amp;peri_nr_mes=3&amp;peri_nr_ordem=1" TargetMode="External"/><Relationship Id="rId12" Type="http://schemas.openxmlformats.org/officeDocument/2006/relationships/hyperlink" Target="http://orse.cehop.se.gov.br/composicao.asp?font_sg_fonte=ORSE&amp;serv_nr_codigo=946&amp;peri_nr_ano=2024&amp;peri_nr_mes=3&amp;peri_nr_ordem=1" TargetMode="External"/><Relationship Id="rId17" Type="http://schemas.openxmlformats.org/officeDocument/2006/relationships/hyperlink" Target="http://orse.cehop.se.gov.br/composicao.asp?font_sg_fonte=SINAPI&amp;serv_nr_codigo=91930&amp;peri_nr_ano=2024&amp;peri_nr_mes=3&amp;peri_nr_ordem=1" TargetMode="External"/><Relationship Id="rId2" Type="http://schemas.openxmlformats.org/officeDocument/2006/relationships/hyperlink" Target="http://orse.cehop.se.gov.br/composicao.asp?font_sg_fonte=SINAPI&amp;serv_nr_codigo=104750&amp;peri_nr_ano=2023&amp;peri_nr_mes=12&amp;peri_nr_ordem=1" TargetMode="External"/><Relationship Id="rId16" Type="http://schemas.openxmlformats.org/officeDocument/2006/relationships/hyperlink" Target="http://orse.cehop.se.gov.br/composicao.asp?font_sg_fonte=ORSE&amp;serv_nr_codigo=7891&amp;peri_nr_ano=2024&amp;peri_nr_mes=3&amp;peri_nr_ordem=1" TargetMode="External"/><Relationship Id="rId1" Type="http://schemas.openxmlformats.org/officeDocument/2006/relationships/hyperlink" Target="http://orse.cehop.se.gov.br/composicao.asp?font_sg_fonte=SINAPI&amp;serv_nr_codigo=104749&amp;peri_nr_ano=2023&amp;peri_nr_mes=12&amp;peri_nr_ordem=1" TargetMode="External"/><Relationship Id="rId6" Type="http://schemas.openxmlformats.org/officeDocument/2006/relationships/hyperlink" Target="http://orse.cehop.se.gov.br/composicao.asp?font_sg_fonte=SINAPI&amp;serv_nr_codigo=96984&amp;peri_nr_ano=2024&amp;peri_nr_mes=3&amp;peri_nr_ordem=1" TargetMode="External"/><Relationship Id="rId11" Type="http://schemas.openxmlformats.org/officeDocument/2006/relationships/hyperlink" Target="http://orse.cehop.se.gov.br/composicao.asp?font_sg_fonte=ORSE&amp;serv_nr_codigo=4202&amp;peri_nr_ano=2024&amp;peri_nr_mes=3&amp;peri_nr_ordem=1" TargetMode="External"/><Relationship Id="rId5" Type="http://schemas.openxmlformats.org/officeDocument/2006/relationships/hyperlink" Target="http://orse.cehop.se.gov.br/composicao.asp?font_sg_fonte=ORSE&amp;serv_nr_codigo=8941&amp;peri_nr_ano=2023&amp;peri_nr_mes=12&amp;peri_nr_ordem=1" TargetMode="External"/><Relationship Id="rId15" Type="http://schemas.openxmlformats.org/officeDocument/2006/relationships/hyperlink" Target="http://orse.cehop.se.gov.br/composicao.asp?font_sg_fonte=ORSE&amp;serv_nr_codigo=983&amp;peri_nr_ano=2024&amp;peri_nr_mes=3&amp;peri_nr_ordem=1" TargetMode="External"/><Relationship Id="rId10" Type="http://schemas.openxmlformats.org/officeDocument/2006/relationships/hyperlink" Target="http://orse.cehop.se.gov.br/composicao.asp?font_sg_fonte=SINAPI&amp;serv_nr_codigo=93664&amp;peri_nr_ano=2024&amp;peri_nr_mes=3&amp;peri_nr_ordem=1" TargetMode="External"/><Relationship Id="rId4" Type="http://schemas.openxmlformats.org/officeDocument/2006/relationships/hyperlink" Target="http://orse.cehop.se.gov.br/composicao.asp?font_sg_fonte=SINAPI&amp;serv_nr_codigo=104754&amp;peri_nr_ano=2023&amp;peri_nr_mes=12&amp;peri_nr_ordem=1" TargetMode="External"/><Relationship Id="rId9" Type="http://schemas.openxmlformats.org/officeDocument/2006/relationships/hyperlink" Target="http://orse.cehop.se.gov.br/composicao.asp?font_sg_fonte=SINAPI&amp;serv_nr_codigo=101538&amp;peri_nr_ano=2024&amp;peri_nr_mes=3&amp;peri_nr_ordem=1" TargetMode="External"/><Relationship Id="rId14" Type="http://schemas.openxmlformats.org/officeDocument/2006/relationships/hyperlink" Target="http://orse.cehop.se.gov.br/composicao.asp?font_sg_fonte=ORSE&amp;serv_nr_codigo=1020&amp;peri_nr_ano=2024&amp;peri_nr_mes=3&amp;peri_nr_ordem=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85"/>
  <sheetViews>
    <sheetView tabSelected="1" view="pageBreakPreview" zoomScale="60" zoomScaleNormal="55" workbookViewId="0">
      <selection activeCell="G17" sqref="G17"/>
    </sheetView>
  </sheetViews>
  <sheetFormatPr defaultRowHeight="14.5" x14ac:dyDescent="0.35"/>
  <cols>
    <col min="1" max="1" width="59.08984375" customWidth="1"/>
    <col min="2" max="2" width="96.54296875" customWidth="1"/>
    <col min="3" max="3" width="18.453125" customWidth="1"/>
    <col min="4" max="4" width="15.26953125" style="87" customWidth="1"/>
    <col min="5" max="5" width="15.26953125" customWidth="1"/>
    <col min="6" max="6" width="24.7265625" customWidth="1"/>
    <col min="7" max="7" width="31.453125" customWidth="1"/>
    <col min="8" max="8" width="15.36328125" bestFit="1" customWidth="1"/>
  </cols>
  <sheetData>
    <row r="1" spans="1:11" ht="15" thickTop="1" x14ac:dyDescent="0.35">
      <c r="A1" s="34"/>
      <c r="B1" s="35"/>
      <c r="C1" s="36"/>
      <c r="D1" s="36"/>
      <c r="E1" s="35"/>
      <c r="F1" s="37"/>
      <c r="G1" s="35"/>
      <c r="H1" s="38"/>
    </row>
    <row r="2" spans="1:11" ht="33.5" x14ac:dyDescent="0.95">
      <c r="A2" s="39"/>
      <c r="B2" s="40"/>
      <c r="C2" s="5"/>
      <c r="F2" s="41"/>
      <c r="H2" s="42"/>
    </row>
    <row r="3" spans="1:11" ht="23.5" x14ac:dyDescent="0.55000000000000004">
      <c r="A3" s="39"/>
      <c r="B3" s="43" t="s">
        <v>0</v>
      </c>
      <c r="C3" s="5"/>
      <c r="D3" s="88"/>
      <c r="E3" s="44"/>
      <c r="F3" s="41"/>
      <c r="H3" s="42"/>
    </row>
    <row r="4" spans="1:11" x14ac:dyDescent="0.35">
      <c r="A4" s="39"/>
      <c r="C4" s="5"/>
      <c r="F4" s="41"/>
      <c r="H4" s="42"/>
    </row>
    <row r="5" spans="1:11" x14ac:dyDescent="0.35">
      <c r="A5" s="39"/>
      <c r="C5" s="5"/>
      <c r="F5" s="41"/>
      <c r="H5" s="42"/>
    </row>
    <row r="6" spans="1:11" ht="18.5" x14ac:dyDescent="0.35">
      <c r="A6" s="45" t="s">
        <v>1</v>
      </c>
      <c r="B6" s="102" t="s">
        <v>13</v>
      </c>
      <c r="C6" s="102"/>
      <c r="F6" s="41"/>
      <c r="H6" s="42"/>
    </row>
    <row r="7" spans="1:11" ht="18.5" x14ac:dyDescent="0.45">
      <c r="A7" s="45"/>
      <c r="B7" s="46"/>
      <c r="C7" s="6"/>
      <c r="F7" s="41"/>
      <c r="H7" s="42"/>
    </row>
    <row r="8" spans="1:11" ht="18.5" x14ac:dyDescent="0.45">
      <c r="A8" s="47" t="s">
        <v>2</v>
      </c>
      <c r="B8" s="48"/>
      <c r="C8" s="7"/>
      <c r="D8" s="89"/>
      <c r="E8" s="4"/>
      <c r="F8" s="4"/>
      <c r="G8" s="49"/>
      <c r="H8" s="50"/>
      <c r="I8" s="4"/>
      <c r="J8" s="4"/>
      <c r="K8" s="4"/>
    </row>
    <row r="9" spans="1:11" x14ac:dyDescent="0.35">
      <c r="A9" s="51"/>
      <c r="B9" s="52"/>
      <c r="C9" s="7"/>
      <c r="D9" s="89"/>
      <c r="E9" s="4"/>
      <c r="F9" s="4"/>
      <c r="G9" s="49"/>
      <c r="H9" s="50"/>
      <c r="I9" s="4"/>
      <c r="J9" s="4"/>
      <c r="K9" s="4"/>
    </row>
    <row r="10" spans="1:11" ht="18.5" x14ac:dyDescent="0.35">
      <c r="A10" s="47" t="s">
        <v>3</v>
      </c>
      <c r="B10" s="103"/>
      <c r="C10" s="103"/>
      <c r="D10" s="103"/>
      <c r="E10" s="103"/>
      <c r="F10" s="103"/>
      <c r="H10" s="42"/>
    </row>
    <row r="11" spans="1:11" x14ac:dyDescent="0.35">
      <c r="A11" s="54"/>
      <c r="C11" s="5"/>
      <c r="F11" s="41"/>
      <c r="H11" s="42"/>
    </row>
    <row r="12" spans="1:11" ht="18.5" x14ac:dyDescent="0.35">
      <c r="A12" s="47" t="s">
        <v>4</v>
      </c>
      <c r="B12" s="103"/>
      <c r="C12" s="103"/>
      <c r="D12" s="103"/>
      <c r="E12" s="103"/>
      <c r="F12" s="103"/>
      <c r="H12" s="42"/>
    </row>
    <row r="13" spans="1:11" x14ac:dyDescent="0.35">
      <c r="A13" s="54"/>
      <c r="C13" s="5"/>
      <c r="F13" s="41"/>
      <c r="H13" s="42"/>
    </row>
    <row r="14" spans="1:11" ht="18.5" x14ac:dyDescent="0.35">
      <c r="A14" s="47" t="s">
        <v>5</v>
      </c>
      <c r="B14" s="103"/>
      <c r="C14" s="103"/>
      <c r="D14" s="103"/>
      <c r="E14" s="103"/>
      <c r="F14" s="103"/>
      <c r="H14" s="42"/>
    </row>
    <row r="15" spans="1:11" ht="18.5" x14ac:dyDescent="0.35">
      <c r="A15" s="47"/>
      <c r="B15" s="53"/>
      <c r="C15" s="53"/>
      <c r="D15" s="90"/>
      <c r="E15" s="53"/>
      <c r="F15" s="53"/>
      <c r="H15" s="42"/>
    </row>
    <row r="16" spans="1:11" ht="18.5" x14ac:dyDescent="0.35">
      <c r="A16" s="47"/>
      <c r="B16" s="41"/>
      <c r="C16" s="41"/>
      <c r="D16" s="91"/>
      <c r="E16" s="41"/>
      <c r="F16" s="41"/>
      <c r="H16" s="42"/>
    </row>
    <row r="17" spans="1:9" ht="83" customHeight="1" x14ac:dyDescent="0.8">
      <c r="A17" s="39"/>
      <c r="B17" s="30" t="s">
        <v>231</v>
      </c>
      <c r="C17" s="5"/>
      <c r="G17" s="55"/>
      <c r="H17" s="42"/>
    </row>
    <row r="18" spans="1:9" ht="18.5" x14ac:dyDescent="0.35">
      <c r="A18" s="47"/>
      <c r="B18" s="41"/>
      <c r="C18" s="41"/>
      <c r="D18" s="91"/>
      <c r="E18" s="41"/>
      <c r="F18" s="41"/>
      <c r="H18" s="42"/>
    </row>
    <row r="19" spans="1:9" ht="18.5" x14ac:dyDescent="0.35">
      <c r="A19" s="47"/>
      <c r="B19" s="41"/>
      <c r="C19" s="41"/>
      <c r="D19" s="91"/>
      <c r="E19" s="41"/>
      <c r="F19" s="41"/>
      <c r="H19" s="42"/>
    </row>
    <row r="20" spans="1:9" x14ac:dyDescent="0.35">
      <c r="A20" s="39"/>
      <c r="C20" s="5"/>
      <c r="F20" s="41"/>
      <c r="H20" s="42"/>
    </row>
    <row r="21" spans="1:9" ht="72.5" x14ac:dyDescent="0.35">
      <c r="A21" s="56" t="s">
        <v>6</v>
      </c>
      <c r="B21" s="1" t="s">
        <v>7</v>
      </c>
      <c r="C21" s="1" t="s">
        <v>8</v>
      </c>
      <c r="D21" s="92" t="s">
        <v>9</v>
      </c>
      <c r="E21" s="3" t="s">
        <v>222</v>
      </c>
      <c r="F21" s="1" t="s">
        <v>221</v>
      </c>
      <c r="G21" s="2" t="s">
        <v>10</v>
      </c>
      <c r="H21" s="42"/>
    </row>
    <row r="22" spans="1:9" ht="18.5" x14ac:dyDescent="0.45">
      <c r="A22" s="57">
        <v>1</v>
      </c>
      <c r="B22" s="21" t="s">
        <v>14</v>
      </c>
      <c r="C22" s="22"/>
      <c r="D22" s="23"/>
      <c r="E22" s="27"/>
      <c r="F22" s="28"/>
      <c r="G22" s="28"/>
      <c r="H22" s="42"/>
    </row>
    <row r="23" spans="1:9" x14ac:dyDescent="0.35">
      <c r="A23" s="58">
        <v>101</v>
      </c>
      <c r="B23" s="10" t="s">
        <v>15</v>
      </c>
      <c r="C23" s="11" t="s">
        <v>11</v>
      </c>
      <c r="D23" s="12">
        <v>1</v>
      </c>
      <c r="E23" s="17">
        <v>104580.95501772581</v>
      </c>
      <c r="F23" s="26">
        <f>E23*(1-G$17)</f>
        <v>104580.95501772581</v>
      </c>
      <c r="G23" s="26">
        <f>F23*D23</f>
        <v>104580.95501772581</v>
      </c>
      <c r="H23" s="100"/>
      <c r="I23" s="101"/>
    </row>
    <row r="24" spans="1:9" x14ac:dyDescent="0.35">
      <c r="A24" s="58">
        <v>102</v>
      </c>
      <c r="B24" s="10" t="s">
        <v>16</v>
      </c>
      <c r="C24" s="11" t="s">
        <v>235</v>
      </c>
      <c r="D24" s="12">
        <v>15</v>
      </c>
      <c r="E24" s="17">
        <v>150460.89469219616</v>
      </c>
      <c r="F24" s="26">
        <f t="shared" ref="F24:F25" si="0">E24*(1-G$17)</f>
        <v>150460.89469219616</v>
      </c>
      <c r="G24" s="26">
        <f t="shared" ref="G24:G25" si="1">F24*D24</f>
        <v>2256913.4203829425</v>
      </c>
      <c r="H24" s="100"/>
      <c r="I24" s="101"/>
    </row>
    <row r="25" spans="1:9" x14ac:dyDescent="0.35">
      <c r="A25" s="58">
        <v>103</v>
      </c>
      <c r="B25" s="13" t="s">
        <v>17</v>
      </c>
      <c r="C25" s="11" t="s">
        <v>214</v>
      </c>
      <c r="D25" s="12">
        <v>1188</v>
      </c>
      <c r="E25" s="17">
        <v>5.0299199214527146</v>
      </c>
      <c r="F25" s="26">
        <f t="shared" si="0"/>
        <v>5.0299199214527146</v>
      </c>
      <c r="G25" s="26">
        <f t="shared" si="1"/>
        <v>5975.5448666858247</v>
      </c>
      <c r="H25" s="100"/>
      <c r="I25" s="101"/>
    </row>
    <row r="26" spans="1:9" ht="18.5" x14ac:dyDescent="0.45">
      <c r="A26" s="59">
        <v>2</v>
      </c>
      <c r="B26" s="24" t="s">
        <v>18</v>
      </c>
      <c r="C26" s="22"/>
      <c r="D26" s="25"/>
      <c r="E26" s="29"/>
      <c r="F26" s="28"/>
      <c r="G26" s="28"/>
      <c r="H26" s="100"/>
      <c r="I26" s="101"/>
    </row>
    <row r="27" spans="1:9" x14ac:dyDescent="0.35">
      <c r="A27" s="58">
        <v>201</v>
      </c>
      <c r="B27" s="10" t="s">
        <v>19</v>
      </c>
      <c r="C27" s="11" t="s">
        <v>236</v>
      </c>
      <c r="D27" s="12">
        <v>11140</v>
      </c>
      <c r="E27" s="17">
        <v>187.86534733777606</v>
      </c>
      <c r="F27" s="26">
        <f t="shared" ref="F27:F33" si="2">E27*(1-G$17)</f>
        <v>187.86534733777606</v>
      </c>
      <c r="G27" s="26">
        <f t="shared" ref="G27:G33" si="3">F27*D27</f>
        <v>2092819.9693428252</v>
      </c>
      <c r="H27" s="100"/>
      <c r="I27" s="101"/>
    </row>
    <row r="28" spans="1:9" x14ac:dyDescent="0.35">
      <c r="A28" s="58">
        <v>202</v>
      </c>
      <c r="B28" s="10" t="s">
        <v>21</v>
      </c>
      <c r="C28" s="11" t="s">
        <v>236</v>
      </c>
      <c r="D28" s="12">
        <v>38988</v>
      </c>
      <c r="E28" s="17">
        <v>246.883564010866</v>
      </c>
      <c r="F28" s="26">
        <f t="shared" si="2"/>
        <v>246.883564010866</v>
      </c>
      <c r="G28" s="26">
        <f t="shared" si="3"/>
        <v>9625496.3936556429</v>
      </c>
      <c r="H28" s="100"/>
      <c r="I28" s="101"/>
    </row>
    <row r="29" spans="1:9" x14ac:dyDescent="0.35">
      <c r="A29" s="58">
        <v>203</v>
      </c>
      <c r="B29" s="10" t="s">
        <v>22</v>
      </c>
      <c r="C29" s="11" t="s">
        <v>236</v>
      </c>
      <c r="D29" s="12">
        <v>180</v>
      </c>
      <c r="E29" s="17">
        <v>251.6319856755772</v>
      </c>
      <c r="F29" s="26">
        <f t="shared" si="2"/>
        <v>251.6319856755772</v>
      </c>
      <c r="G29" s="26">
        <f t="shared" si="3"/>
        <v>45293.757421603892</v>
      </c>
      <c r="H29" s="100"/>
      <c r="I29" s="101"/>
    </row>
    <row r="30" spans="1:9" x14ac:dyDescent="0.35">
      <c r="A30" s="58">
        <v>204</v>
      </c>
      <c r="B30" s="10" t="s">
        <v>23</v>
      </c>
      <c r="C30" s="11" t="s">
        <v>236</v>
      </c>
      <c r="D30" s="12">
        <v>560</v>
      </c>
      <c r="E30" s="17">
        <v>257.15387553310353</v>
      </c>
      <c r="F30" s="26">
        <f t="shared" si="2"/>
        <v>257.15387553310353</v>
      </c>
      <c r="G30" s="26">
        <f t="shared" si="3"/>
        <v>144006.17029853797</v>
      </c>
      <c r="H30" s="100"/>
      <c r="I30" s="101"/>
    </row>
    <row r="31" spans="1:9" x14ac:dyDescent="0.35">
      <c r="A31" s="58">
        <v>205</v>
      </c>
      <c r="B31" s="10" t="s">
        <v>24</v>
      </c>
      <c r="C31" s="11" t="s">
        <v>236</v>
      </c>
      <c r="D31" s="12">
        <v>740</v>
      </c>
      <c r="E31" s="17">
        <v>109.91585426414072</v>
      </c>
      <c r="F31" s="26">
        <f t="shared" si="2"/>
        <v>109.91585426414072</v>
      </c>
      <c r="G31" s="26">
        <f t="shared" si="3"/>
        <v>81337.732155464138</v>
      </c>
      <c r="H31" s="100"/>
      <c r="I31" s="101"/>
    </row>
    <row r="32" spans="1:9" x14ac:dyDescent="0.35">
      <c r="A32" s="58">
        <v>206</v>
      </c>
      <c r="B32" s="10" t="s">
        <v>25</v>
      </c>
      <c r="C32" s="11" t="s">
        <v>236</v>
      </c>
      <c r="D32" s="12">
        <v>5750</v>
      </c>
      <c r="E32" s="17">
        <v>171.98425800886741</v>
      </c>
      <c r="F32" s="26">
        <f t="shared" si="2"/>
        <v>171.98425800886741</v>
      </c>
      <c r="G32" s="26">
        <f t="shared" si="3"/>
        <v>988909.48355098767</v>
      </c>
      <c r="H32" s="100"/>
      <c r="I32" s="101"/>
    </row>
    <row r="33" spans="1:9" ht="28" x14ac:dyDescent="0.35">
      <c r="A33" s="58">
        <v>207</v>
      </c>
      <c r="B33" s="10" t="s">
        <v>26</v>
      </c>
      <c r="C33" s="11" t="s">
        <v>236</v>
      </c>
      <c r="D33" s="12">
        <v>120</v>
      </c>
      <c r="E33" s="17">
        <v>578.78351269093173</v>
      </c>
      <c r="F33" s="26">
        <f t="shared" si="2"/>
        <v>578.78351269093173</v>
      </c>
      <c r="G33" s="26">
        <f t="shared" si="3"/>
        <v>69454.021522911804</v>
      </c>
      <c r="H33" s="100"/>
      <c r="I33" s="101"/>
    </row>
    <row r="34" spans="1:9" ht="18.5" x14ac:dyDescent="0.45">
      <c r="A34" s="59">
        <v>3</v>
      </c>
      <c r="B34" s="24" t="s">
        <v>27</v>
      </c>
      <c r="C34" s="22"/>
      <c r="D34" s="25"/>
      <c r="E34" s="29"/>
      <c r="F34" s="28"/>
      <c r="G34" s="28"/>
      <c r="H34" s="100"/>
      <c r="I34" s="101"/>
    </row>
    <row r="35" spans="1:9" x14ac:dyDescent="0.35">
      <c r="A35" s="58">
        <v>301</v>
      </c>
      <c r="B35" s="10" t="s">
        <v>28</v>
      </c>
      <c r="C35" s="11" t="s">
        <v>237</v>
      </c>
      <c r="D35" s="12">
        <v>1</v>
      </c>
      <c r="E35" s="17">
        <v>7376.6586251378048</v>
      </c>
      <c r="F35" s="26">
        <f t="shared" ref="F35:F36" si="4">E35*(1-G$17)</f>
        <v>7376.6586251378048</v>
      </c>
      <c r="G35" s="26">
        <f t="shared" ref="G35:G36" si="5">F35*D35</f>
        <v>7376.6586251378048</v>
      </c>
      <c r="H35" s="100"/>
      <c r="I35" s="101"/>
    </row>
    <row r="36" spans="1:9" x14ac:dyDescent="0.35">
      <c r="A36" s="58">
        <v>302</v>
      </c>
      <c r="B36" s="10" t="s">
        <v>29</v>
      </c>
      <c r="C36" s="11" t="s">
        <v>237</v>
      </c>
      <c r="D36" s="12">
        <v>6</v>
      </c>
      <c r="E36" s="17">
        <v>3558.0281755518977</v>
      </c>
      <c r="F36" s="26">
        <f t="shared" si="4"/>
        <v>3558.0281755518977</v>
      </c>
      <c r="G36" s="26">
        <f t="shared" si="5"/>
        <v>21348.169053311387</v>
      </c>
      <c r="H36" s="100"/>
      <c r="I36" s="101"/>
    </row>
    <row r="37" spans="1:9" ht="18.5" x14ac:dyDescent="0.45">
      <c r="A37" s="59">
        <v>4</v>
      </c>
      <c r="B37" s="24" t="s">
        <v>30</v>
      </c>
      <c r="C37" s="22"/>
      <c r="D37" s="25"/>
      <c r="E37" s="29"/>
      <c r="F37" s="28"/>
      <c r="G37" s="28"/>
      <c r="H37" s="100"/>
      <c r="I37" s="101"/>
    </row>
    <row r="38" spans="1:9" x14ac:dyDescent="0.35">
      <c r="A38" s="58">
        <v>401</v>
      </c>
      <c r="B38" s="10" t="s">
        <v>31</v>
      </c>
      <c r="C38" s="11" t="s">
        <v>238</v>
      </c>
      <c r="D38" s="12">
        <v>1147.5</v>
      </c>
      <c r="E38" s="17">
        <v>137.18334133743107</v>
      </c>
      <c r="F38" s="26">
        <f t="shared" ref="F38:F44" si="6">E38*(1-G$17)</f>
        <v>137.18334133743107</v>
      </c>
      <c r="G38" s="26">
        <f t="shared" ref="G38:G44" si="7">F38*D38</f>
        <v>157417.88418470215</v>
      </c>
      <c r="H38" s="100"/>
      <c r="I38" s="101"/>
    </row>
    <row r="39" spans="1:9" x14ac:dyDescent="0.35">
      <c r="A39" s="58">
        <v>402</v>
      </c>
      <c r="B39" s="10" t="s">
        <v>32</v>
      </c>
      <c r="C39" s="11" t="s">
        <v>238</v>
      </c>
      <c r="D39" s="12">
        <v>500</v>
      </c>
      <c r="E39" s="17">
        <v>52.554528896761269</v>
      </c>
      <c r="F39" s="26">
        <f t="shared" si="6"/>
        <v>52.554528896761269</v>
      </c>
      <c r="G39" s="26">
        <f t="shared" si="7"/>
        <v>26277.264448380636</v>
      </c>
      <c r="H39" s="100"/>
      <c r="I39" s="101"/>
    </row>
    <row r="40" spans="1:9" x14ac:dyDescent="0.35">
      <c r="A40" s="58">
        <v>403</v>
      </c>
      <c r="B40" s="10" t="s">
        <v>33</v>
      </c>
      <c r="C40" s="11" t="s">
        <v>238</v>
      </c>
      <c r="D40" s="12">
        <v>1656.5</v>
      </c>
      <c r="E40" s="17">
        <v>20.741077233382256</v>
      </c>
      <c r="F40" s="26">
        <f t="shared" si="6"/>
        <v>20.741077233382256</v>
      </c>
      <c r="G40" s="26">
        <f t="shared" si="7"/>
        <v>34357.594437097709</v>
      </c>
      <c r="H40" s="100"/>
      <c r="I40" s="101"/>
    </row>
    <row r="41" spans="1:9" x14ac:dyDescent="0.35">
      <c r="A41" s="58">
        <v>404</v>
      </c>
      <c r="B41" s="10" t="s">
        <v>34</v>
      </c>
      <c r="C41" s="11" t="s">
        <v>237</v>
      </c>
      <c r="D41" s="12">
        <v>14</v>
      </c>
      <c r="E41" s="17">
        <v>4439.6977005602321</v>
      </c>
      <c r="F41" s="26">
        <f t="shared" si="6"/>
        <v>4439.6977005602321</v>
      </c>
      <c r="G41" s="26">
        <f t="shared" si="7"/>
        <v>62155.767807843251</v>
      </c>
      <c r="H41" s="100"/>
      <c r="I41" s="101"/>
    </row>
    <row r="42" spans="1:9" ht="28" x14ac:dyDescent="0.35">
      <c r="A42" s="58">
        <v>405</v>
      </c>
      <c r="B42" s="10" t="s">
        <v>35</v>
      </c>
      <c r="C42" s="11" t="s">
        <v>237</v>
      </c>
      <c r="D42" s="12">
        <v>11</v>
      </c>
      <c r="E42" s="17">
        <v>1440.3435358516786</v>
      </c>
      <c r="F42" s="26">
        <f t="shared" si="6"/>
        <v>1440.3435358516786</v>
      </c>
      <c r="G42" s="26">
        <f t="shared" si="7"/>
        <v>15843.778894368465</v>
      </c>
      <c r="H42" s="100"/>
      <c r="I42" s="101"/>
    </row>
    <row r="43" spans="1:9" x14ac:dyDescent="0.35">
      <c r="A43" s="58">
        <v>406</v>
      </c>
      <c r="B43" s="10" t="s">
        <v>36</v>
      </c>
      <c r="C43" s="11" t="s">
        <v>237</v>
      </c>
      <c r="D43" s="12">
        <v>6</v>
      </c>
      <c r="E43" s="17">
        <v>940.93313914419161</v>
      </c>
      <c r="F43" s="26">
        <f t="shared" si="6"/>
        <v>940.93313914419161</v>
      </c>
      <c r="G43" s="26">
        <f t="shared" si="7"/>
        <v>5645.5988348651499</v>
      </c>
      <c r="H43" s="100"/>
      <c r="I43" s="101"/>
    </row>
    <row r="44" spans="1:9" x14ac:dyDescent="0.35">
      <c r="A44" s="58">
        <v>407</v>
      </c>
      <c r="B44" s="10" t="s">
        <v>37</v>
      </c>
      <c r="C44" s="11" t="s">
        <v>237</v>
      </c>
      <c r="D44" s="12">
        <v>1</v>
      </c>
      <c r="E44" s="17">
        <v>5704.8620582812337</v>
      </c>
      <c r="F44" s="26">
        <f t="shared" si="6"/>
        <v>5704.8620582812337</v>
      </c>
      <c r="G44" s="26">
        <f t="shared" si="7"/>
        <v>5704.8620582812337</v>
      </c>
      <c r="H44" s="100"/>
      <c r="I44" s="101"/>
    </row>
    <row r="45" spans="1:9" ht="28" x14ac:dyDescent="0.35">
      <c r="A45" s="58">
        <v>408</v>
      </c>
      <c r="B45" s="10" t="s">
        <v>259</v>
      </c>
      <c r="C45" s="11" t="s">
        <v>237</v>
      </c>
      <c r="D45" s="12">
        <v>1</v>
      </c>
      <c r="E45" s="17">
        <v>767.91371432404037</v>
      </c>
      <c r="F45" s="26">
        <f t="shared" ref="F45:F46" si="8">E45*(1-G$17)</f>
        <v>767.91371432404037</v>
      </c>
      <c r="G45" s="26">
        <f t="shared" ref="G45:G46" si="9">F45*D45</f>
        <v>767.91371432404037</v>
      </c>
      <c r="H45" s="100"/>
      <c r="I45" s="101"/>
    </row>
    <row r="46" spans="1:9" ht="28" x14ac:dyDescent="0.35">
      <c r="A46" s="58">
        <v>409</v>
      </c>
      <c r="B46" s="10" t="s">
        <v>260</v>
      </c>
      <c r="C46" s="11" t="s">
        <v>236</v>
      </c>
      <c r="D46" s="12">
        <v>1.5</v>
      </c>
      <c r="E46" s="17">
        <v>1513.7159510986369</v>
      </c>
      <c r="F46" s="26">
        <f t="shared" si="8"/>
        <v>1513.7159510986369</v>
      </c>
      <c r="G46" s="26">
        <f t="shared" si="9"/>
        <v>2270.5739266479554</v>
      </c>
      <c r="H46" s="100"/>
      <c r="I46" s="101"/>
    </row>
    <row r="47" spans="1:9" ht="18.5" x14ac:dyDescent="0.45">
      <c r="A47" s="59">
        <v>5</v>
      </c>
      <c r="B47" s="24" t="s">
        <v>38</v>
      </c>
      <c r="C47" s="22"/>
      <c r="D47" s="25"/>
      <c r="E47" s="29"/>
      <c r="F47" s="28"/>
      <c r="G47" s="28"/>
      <c r="H47" s="100"/>
      <c r="I47" s="101"/>
    </row>
    <row r="48" spans="1:9" x14ac:dyDescent="0.35">
      <c r="A48" s="58">
        <v>501</v>
      </c>
      <c r="B48" s="13" t="s">
        <v>39</v>
      </c>
      <c r="C48" s="14" t="s">
        <v>237</v>
      </c>
      <c r="D48" s="12">
        <v>1108</v>
      </c>
      <c r="E48" s="17">
        <v>197.01150008136096</v>
      </c>
      <c r="F48" s="26">
        <f t="shared" ref="F48:F54" si="10">E48*(1-G$17)</f>
        <v>197.01150008136096</v>
      </c>
      <c r="G48" s="26">
        <f t="shared" ref="G48:G54" si="11">F48*D48</f>
        <v>218288.74209014795</v>
      </c>
      <c r="H48" s="100"/>
      <c r="I48" s="101"/>
    </row>
    <row r="49" spans="1:9" x14ac:dyDescent="0.35">
      <c r="A49" s="58">
        <v>502</v>
      </c>
      <c r="B49" s="13" t="s">
        <v>40</v>
      </c>
      <c r="C49" s="14" t="s">
        <v>237</v>
      </c>
      <c r="D49" s="12">
        <v>158</v>
      </c>
      <c r="E49" s="17">
        <v>23.309077530742027</v>
      </c>
      <c r="F49" s="26">
        <f t="shared" si="10"/>
        <v>23.309077530742027</v>
      </c>
      <c r="G49" s="26">
        <f t="shared" si="11"/>
        <v>3682.8342498572401</v>
      </c>
      <c r="H49" s="100"/>
      <c r="I49" s="101"/>
    </row>
    <row r="50" spans="1:9" x14ac:dyDescent="0.35">
      <c r="A50" s="58">
        <v>503</v>
      </c>
      <c r="B50" s="13" t="s">
        <v>41</v>
      </c>
      <c r="C50" s="14" t="s">
        <v>214</v>
      </c>
      <c r="D50" s="12">
        <v>7</v>
      </c>
      <c r="E50" s="17">
        <v>530.80152434257639</v>
      </c>
      <c r="F50" s="26">
        <f t="shared" si="10"/>
        <v>530.80152434257639</v>
      </c>
      <c r="G50" s="26">
        <f t="shared" si="11"/>
        <v>3715.6106703980349</v>
      </c>
      <c r="H50" s="100"/>
      <c r="I50" s="101"/>
    </row>
    <row r="51" spans="1:9" ht="28" x14ac:dyDescent="0.35">
      <c r="A51" s="58">
        <v>504</v>
      </c>
      <c r="B51" s="10" t="s">
        <v>42</v>
      </c>
      <c r="C51" s="14" t="s">
        <v>237</v>
      </c>
      <c r="D51" s="12">
        <v>7</v>
      </c>
      <c r="E51" s="17">
        <v>479.11563041286183</v>
      </c>
      <c r="F51" s="26">
        <f t="shared" si="10"/>
        <v>479.11563041286183</v>
      </c>
      <c r="G51" s="26">
        <f t="shared" si="11"/>
        <v>3353.8094128900329</v>
      </c>
      <c r="H51" s="100"/>
      <c r="I51" s="101"/>
    </row>
    <row r="52" spans="1:9" x14ac:dyDescent="0.35">
      <c r="A52" s="58">
        <v>505</v>
      </c>
      <c r="B52" s="10" t="s">
        <v>43</v>
      </c>
      <c r="C52" s="14" t="s">
        <v>237</v>
      </c>
      <c r="D52" s="12">
        <v>11880</v>
      </c>
      <c r="E52" s="17">
        <v>31.692277399829887</v>
      </c>
      <c r="F52" s="26">
        <f t="shared" si="10"/>
        <v>31.692277399829887</v>
      </c>
      <c r="G52" s="26">
        <f t="shared" si="11"/>
        <v>376504.25550997903</v>
      </c>
      <c r="H52" s="100"/>
      <c r="I52" s="101"/>
    </row>
    <row r="53" spans="1:9" x14ac:dyDescent="0.35">
      <c r="A53" s="58">
        <v>506</v>
      </c>
      <c r="B53" s="10" t="s">
        <v>44</v>
      </c>
      <c r="C53" s="14" t="s">
        <v>236</v>
      </c>
      <c r="D53" s="12">
        <v>1188</v>
      </c>
      <c r="E53" s="17">
        <v>211.4331251193106</v>
      </c>
      <c r="F53" s="26">
        <f t="shared" si="10"/>
        <v>211.4331251193106</v>
      </c>
      <c r="G53" s="26">
        <f t="shared" si="11"/>
        <v>251182.552641741</v>
      </c>
      <c r="H53" s="100"/>
      <c r="I53" s="101"/>
    </row>
    <row r="54" spans="1:9" x14ac:dyDescent="0.35">
      <c r="A54" s="58">
        <v>507</v>
      </c>
      <c r="B54" s="10" t="s">
        <v>45</v>
      </c>
      <c r="C54" s="14" t="s">
        <v>239</v>
      </c>
      <c r="D54" s="12">
        <v>2640</v>
      </c>
      <c r="E54" s="17">
        <v>26.700176425155011</v>
      </c>
      <c r="F54" s="26">
        <f t="shared" si="10"/>
        <v>26.700176425155011</v>
      </c>
      <c r="G54" s="26">
        <f t="shared" si="11"/>
        <v>70488.465762409221</v>
      </c>
      <c r="H54" s="100"/>
      <c r="I54" s="101"/>
    </row>
    <row r="55" spans="1:9" ht="28" x14ac:dyDescent="0.35">
      <c r="A55" s="58">
        <v>508</v>
      </c>
      <c r="B55" s="10" t="s">
        <v>240</v>
      </c>
      <c r="C55" s="14" t="s">
        <v>237</v>
      </c>
      <c r="D55" s="12">
        <v>12</v>
      </c>
      <c r="E55" s="17">
        <v>945.47366944599901</v>
      </c>
      <c r="F55" s="26">
        <f t="shared" ref="F55:F63" si="12">E55*(1-G$17)</f>
        <v>945.47366944599901</v>
      </c>
      <c r="G55" s="26">
        <f t="shared" ref="G55:G63" si="13">F55*D55</f>
        <v>11345.684033351989</v>
      </c>
      <c r="H55" s="100"/>
      <c r="I55" s="101"/>
    </row>
    <row r="56" spans="1:9" x14ac:dyDescent="0.35">
      <c r="A56" s="58">
        <v>509</v>
      </c>
      <c r="B56" s="10" t="s">
        <v>241</v>
      </c>
      <c r="C56" s="14" t="s">
        <v>236</v>
      </c>
      <c r="D56" s="12">
        <v>100</v>
      </c>
      <c r="E56" s="17">
        <v>66.321826332738681</v>
      </c>
      <c r="F56" s="26">
        <f t="shared" si="12"/>
        <v>66.321826332738681</v>
      </c>
      <c r="G56" s="26">
        <f t="shared" si="13"/>
        <v>6632.1826332738683</v>
      </c>
      <c r="H56" s="100"/>
      <c r="I56" s="101"/>
    </row>
    <row r="57" spans="1:9" x14ac:dyDescent="0.35">
      <c r="A57" s="58">
        <v>510</v>
      </c>
      <c r="B57" s="10" t="s">
        <v>242</v>
      </c>
      <c r="C57" s="14" t="s">
        <v>236</v>
      </c>
      <c r="D57" s="12">
        <v>200</v>
      </c>
      <c r="E57" s="17">
        <v>39.445161489287074</v>
      </c>
      <c r="F57" s="26">
        <f t="shared" si="12"/>
        <v>39.445161489287074</v>
      </c>
      <c r="G57" s="26">
        <f t="shared" si="13"/>
        <v>7889.032297857415</v>
      </c>
      <c r="H57" s="100"/>
      <c r="I57" s="101"/>
    </row>
    <row r="58" spans="1:9" x14ac:dyDescent="0.35">
      <c r="A58" s="58">
        <v>511</v>
      </c>
      <c r="B58" s="10" t="s">
        <v>243</v>
      </c>
      <c r="C58" s="14" t="s">
        <v>214</v>
      </c>
      <c r="D58" s="12">
        <v>24</v>
      </c>
      <c r="E58" s="17">
        <v>5.6728420166759941</v>
      </c>
      <c r="F58" s="26">
        <f t="shared" si="12"/>
        <v>5.6728420166759941</v>
      </c>
      <c r="G58" s="26">
        <f t="shared" si="13"/>
        <v>136.14820840022387</v>
      </c>
      <c r="H58" s="100"/>
      <c r="I58" s="101"/>
    </row>
    <row r="59" spans="1:9" x14ac:dyDescent="0.35">
      <c r="A59" s="58">
        <v>512</v>
      </c>
      <c r="B59" s="10" t="s">
        <v>244</v>
      </c>
      <c r="C59" s="14" t="s">
        <v>214</v>
      </c>
      <c r="D59" s="12">
        <v>4</v>
      </c>
      <c r="E59" s="17">
        <v>1031.120977582214</v>
      </c>
      <c r="F59" s="26">
        <f t="shared" si="12"/>
        <v>1031.120977582214</v>
      </c>
      <c r="G59" s="26">
        <f t="shared" si="13"/>
        <v>4124.4839103288559</v>
      </c>
      <c r="H59" s="100"/>
      <c r="I59" s="101"/>
    </row>
    <row r="60" spans="1:9" x14ac:dyDescent="0.35">
      <c r="A60" s="58">
        <v>513</v>
      </c>
      <c r="B60" s="10" t="s">
        <v>245</v>
      </c>
      <c r="C60" s="14" t="s">
        <v>237</v>
      </c>
      <c r="D60" s="12">
        <v>5</v>
      </c>
      <c r="E60" s="17">
        <v>1245.2518542383436</v>
      </c>
      <c r="F60" s="26">
        <f t="shared" si="12"/>
        <v>1245.2518542383436</v>
      </c>
      <c r="G60" s="26">
        <f t="shared" si="13"/>
        <v>6226.2592711917187</v>
      </c>
      <c r="H60" s="100"/>
      <c r="I60" s="101"/>
    </row>
    <row r="61" spans="1:9" ht="28" x14ac:dyDescent="0.35">
      <c r="A61" s="58">
        <v>514</v>
      </c>
      <c r="B61" s="10" t="s">
        <v>246</v>
      </c>
      <c r="C61" s="14" t="s">
        <v>214</v>
      </c>
      <c r="D61" s="12">
        <v>1012.5</v>
      </c>
      <c r="E61" s="17">
        <v>18.770803917401235</v>
      </c>
      <c r="F61" s="26">
        <f t="shared" si="12"/>
        <v>18.770803917401235</v>
      </c>
      <c r="G61" s="26">
        <f t="shared" si="13"/>
        <v>19005.438966368751</v>
      </c>
      <c r="H61" s="100"/>
      <c r="I61" s="101"/>
    </row>
    <row r="62" spans="1:9" x14ac:dyDescent="0.35">
      <c r="A62" s="58">
        <v>515</v>
      </c>
      <c r="B62" s="10" t="s">
        <v>247</v>
      </c>
      <c r="C62" s="14" t="s">
        <v>235</v>
      </c>
      <c r="D62" s="12">
        <v>43</v>
      </c>
      <c r="E62" s="17">
        <v>1827.9157609289314</v>
      </c>
      <c r="F62" s="26">
        <f t="shared" si="12"/>
        <v>1827.9157609289314</v>
      </c>
      <c r="G62" s="26">
        <f t="shared" si="13"/>
        <v>78600.377719944052</v>
      </c>
      <c r="H62" s="100"/>
      <c r="I62" s="101"/>
    </row>
    <row r="63" spans="1:9" x14ac:dyDescent="0.35">
      <c r="A63" s="58">
        <v>516</v>
      </c>
      <c r="B63" s="10" t="s">
        <v>248</v>
      </c>
      <c r="C63" s="14" t="s">
        <v>235</v>
      </c>
      <c r="D63" s="12">
        <v>61</v>
      </c>
      <c r="E63" s="17">
        <v>1008.5052474090655</v>
      </c>
      <c r="F63" s="26">
        <f t="shared" si="12"/>
        <v>1008.5052474090655</v>
      </c>
      <c r="G63" s="26">
        <f t="shared" si="13"/>
        <v>61518.820091952999</v>
      </c>
      <c r="H63" s="100"/>
      <c r="I63" s="101"/>
    </row>
    <row r="64" spans="1:9" ht="18.5" x14ac:dyDescent="0.45">
      <c r="A64" s="59">
        <v>6</v>
      </c>
      <c r="B64" s="24" t="s">
        <v>46</v>
      </c>
      <c r="C64" s="22"/>
      <c r="D64" s="25"/>
      <c r="E64" s="29"/>
      <c r="F64" s="28"/>
      <c r="G64" s="28"/>
      <c r="H64" s="100"/>
      <c r="I64" s="101"/>
    </row>
    <row r="65" spans="1:9" x14ac:dyDescent="0.35">
      <c r="A65" s="58">
        <v>601</v>
      </c>
      <c r="B65" s="10" t="s">
        <v>47</v>
      </c>
      <c r="C65" s="11" t="s">
        <v>236</v>
      </c>
      <c r="D65" s="12">
        <v>50128</v>
      </c>
      <c r="E65" s="17">
        <v>14.273199559086116</v>
      </c>
      <c r="F65" s="26">
        <f t="shared" ref="F65:F71" si="14">E65*(1-G$17)</f>
        <v>14.273199559086116</v>
      </c>
      <c r="G65" s="26">
        <f t="shared" ref="G65:G71" si="15">F65*D65</f>
        <v>715486.94749786879</v>
      </c>
      <c r="H65" s="100"/>
      <c r="I65" s="101"/>
    </row>
    <row r="66" spans="1:9" x14ac:dyDescent="0.35">
      <c r="A66" s="58">
        <v>602</v>
      </c>
      <c r="B66" s="10" t="s">
        <v>48</v>
      </c>
      <c r="C66" s="11" t="s">
        <v>236</v>
      </c>
      <c r="D66" s="12">
        <v>6490</v>
      </c>
      <c r="E66" s="17">
        <v>13.086285556300076</v>
      </c>
      <c r="F66" s="26">
        <f t="shared" si="14"/>
        <v>13.086285556300076</v>
      </c>
      <c r="G66" s="26">
        <f t="shared" si="15"/>
        <v>84929.993260387491</v>
      </c>
      <c r="H66" s="100"/>
      <c r="I66" s="101"/>
    </row>
    <row r="67" spans="1:9" x14ac:dyDescent="0.35">
      <c r="A67" s="58">
        <v>603</v>
      </c>
      <c r="B67" s="10" t="s">
        <v>49</v>
      </c>
      <c r="C67" s="11" t="s">
        <v>236</v>
      </c>
      <c r="D67" s="12">
        <v>740</v>
      </c>
      <c r="E67" s="17">
        <v>23.311640924167264</v>
      </c>
      <c r="F67" s="26">
        <f t="shared" si="14"/>
        <v>23.311640924167264</v>
      </c>
      <c r="G67" s="26">
        <f t="shared" si="15"/>
        <v>17250.614283883777</v>
      </c>
      <c r="H67" s="100"/>
      <c r="I67" s="101"/>
    </row>
    <row r="68" spans="1:9" x14ac:dyDescent="0.35">
      <c r="A68" s="58">
        <v>604</v>
      </c>
      <c r="B68" s="10" t="s">
        <v>50</v>
      </c>
      <c r="C68" s="11" t="s">
        <v>236</v>
      </c>
      <c r="D68" s="12">
        <v>5012.8</v>
      </c>
      <c r="E68" s="17">
        <v>18.791816377482206</v>
      </c>
      <c r="F68" s="26">
        <f t="shared" si="14"/>
        <v>18.791816377482206</v>
      </c>
      <c r="G68" s="26">
        <f t="shared" si="15"/>
        <v>94199.617137042806</v>
      </c>
      <c r="H68" s="100"/>
      <c r="I68" s="101"/>
    </row>
    <row r="69" spans="1:9" x14ac:dyDescent="0.35">
      <c r="A69" s="58">
        <v>605</v>
      </c>
      <c r="B69" s="10" t="s">
        <v>51</v>
      </c>
      <c r="C69" s="11" t="s">
        <v>236</v>
      </c>
      <c r="D69" s="12">
        <v>777</v>
      </c>
      <c r="E69" s="17">
        <v>22.800947852092943</v>
      </c>
      <c r="F69" s="26">
        <f t="shared" si="14"/>
        <v>22.800947852092943</v>
      </c>
      <c r="G69" s="26">
        <f t="shared" si="15"/>
        <v>17716.336481076218</v>
      </c>
      <c r="H69" s="100"/>
      <c r="I69" s="101"/>
    </row>
    <row r="70" spans="1:9" x14ac:dyDescent="0.35">
      <c r="A70" s="58">
        <v>606</v>
      </c>
      <c r="B70" s="10" t="s">
        <v>52</v>
      </c>
      <c r="C70" s="11" t="s">
        <v>236</v>
      </c>
      <c r="D70" s="12">
        <v>50128</v>
      </c>
      <c r="E70" s="17">
        <v>18.788523707697291</v>
      </c>
      <c r="F70" s="26">
        <f t="shared" si="14"/>
        <v>18.788523707697291</v>
      </c>
      <c r="G70" s="26">
        <f t="shared" si="15"/>
        <v>941831.1164194498</v>
      </c>
      <c r="H70" s="100"/>
      <c r="I70" s="101"/>
    </row>
    <row r="71" spans="1:9" x14ac:dyDescent="0.35">
      <c r="A71" s="58">
        <v>607</v>
      </c>
      <c r="B71" s="10" t="s">
        <v>53</v>
      </c>
      <c r="C71" s="11" t="s">
        <v>236</v>
      </c>
      <c r="D71" s="12">
        <v>6490</v>
      </c>
      <c r="E71" s="17">
        <v>18.083415350549689</v>
      </c>
      <c r="F71" s="26">
        <f t="shared" si="14"/>
        <v>18.083415350549689</v>
      </c>
      <c r="G71" s="26">
        <f t="shared" si="15"/>
        <v>117361.36562506748</v>
      </c>
      <c r="H71" s="100"/>
      <c r="I71" s="101"/>
    </row>
    <row r="72" spans="1:9" ht="18.5" x14ac:dyDescent="0.45">
      <c r="A72" s="59">
        <v>7</v>
      </c>
      <c r="B72" s="24" t="s">
        <v>54</v>
      </c>
      <c r="C72" s="22"/>
      <c r="D72" s="25"/>
      <c r="E72" s="29"/>
      <c r="F72" s="28"/>
      <c r="G72" s="28"/>
      <c r="H72" s="100"/>
      <c r="I72" s="101"/>
    </row>
    <row r="73" spans="1:9" ht="43.5" x14ac:dyDescent="0.35">
      <c r="A73" s="58">
        <v>701</v>
      </c>
      <c r="B73" s="13" t="s">
        <v>55</v>
      </c>
      <c r="C73" s="9" t="s">
        <v>249</v>
      </c>
      <c r="D73" s="12">
        <v>500</v>
      </c>
      <c r="E73" s="17">
        <v>6.6309220017146062</v>
      </c>
      <c r="F73" s="26">
        <f t="shared" ref="F73:F93" si="16">E73*(1-G$17)</f>
        <v>6.6309220017146062</v>
      </c>
      <c r="G73" s="26">
        <f t="shared" ref="G73:G93" si="17">F73*D73</f>
        <v>3315.4610008573031</v>
      </c>
      <c r="H73" s="100"/>
      <c r="I73" s="101"/>
    </row>
    <row r="74" spans="1:9" ht="43.5" x14ac:dyDescent="0.35">
      <c r="A74" s="58">
        <v>702</v>
      </c>
      <c r="B74" s="13" t="s">
        <v>56</v>
      </c>
      <c r="C74" s="9" t="s">
        <v>249</v>
      </c>
      <c r="D74" s="12">
        <v>500</v>
      </c>
      <c r="E74" s="17">
        <v>7.1603872566043654</v>
      </c>
      <c r="F74" s="26">
        <f t="shared" si="16"/>
        <v>7.1603872566043654</v>
      </c>
      <c r="G74" s="26">
        <f t="shared" si="17"/>
        <v>3580.1936283021828</v>
      </c>
      <c r="H74" s="100"/>
      <c r="I74" s="101"/>
    </row>
    <row r="75" spans="1:9" x14ac:dyDescent="0.35">
      <c r="A75" s="58">
        <v>703</v>
      </c>
      <c r="B75" s="13" t="s">
        <v>57</v>
      </c>
      <c r="C75" s="9" t="s">
        <v>249</v>
      </c>
      <c r="D75" s="12">
        <v>533</v>
      </c>
      <c r="E75" s="17">
        <v>93.501042750412992</v>
      </c>
      <c r="F75" s="26">
        <f t="shared" si="16"/>
        <v>93.501042750412992</v>
      </c>
      <c r="G75" s="26">
        <f t="shared" si="17"/>
        <v>49836.055785970122</v>
      </c>
      <c r="H75" s="100"/>
      <c r="I75" s="101"/>
    </row>
    <row r="76" spans="1:9" ht="29" x14ac:dyDescent="0.35">
      <c r="A76" s="58">
        <v>704</v>
      </c>
      <c r="B76" s="13" t="s">
        <v>58</v>
      </c>
      <c r="C76" s="9" t="s">
        <v>249</v>
      </c>
      <c r="D76" s="12">
        <v>4338.72</v>
      </c>
      <c r="E76" s="17">
        <v>212.87024509686853</v>
      </c>
      <c r="F76" s="26">
        <f t="shared" si="16"/>
        <v>212.87024509686853</v>
      </c>
      <c r="G76" s="26">
        <f t="shared" si="17"/>
        <v>923584.3898066855</v>
      </c>
      <c r="H76" s="100"/>
      <c r="I76" s="101"/>
    </row>
    <row r="77" spans="1:9" ht="29" x14ac:dyDescent="0.35">
      <c r="A77" s="58">
        <v>705</v>
      </c>
      <c r="B77" s="13" t="s">
        <v>59</v>
      </c>
      <c r="C77" s="9" t="s">
        <v>249</v>
      </c>
      <c r="D77" s="12">
        <v>4338.72</v>
      </c>
      <c r="E77" s="17">
        <v>30.166913213123674</v>
      </c>
      <c r="F77" s="26">
        <f t="shared" si="16"/>
        <v>30.166913213123674</v>
      </c>
      <c r="G77" s="26">
        <f t="shared" si="17"/>
        <v>130885.78969604395</v>
      </c>
      <c r="H77" s="100"/>
      <c r="I77" s="101"/>
    </row>
    <row r="78" spans="1:9" ht="29" x14ac:dyDescent="0.35">
      <c r="A78" s="58">
        <v>706</v>
      </c>
      <c r="B78" s="13" t="s">
        <v>60</v>
      </c>
      <c r="C78" s="9" t="s">
        <v>214</v>
      </c>
      <c r="D78" s="12">
        <v>286361.48642236355</v>
      </c>
      <c r="E78" s="17">
        <v>0.71855998877895921</v>
      </c>
      <c r="F78" s="26">
        <f t="shared" si="16"/>
        <v>0.71855998877895921</v>
      </c>
      <c r="G78" s="26">
        <f t="shared" si="17"/>
        <v>205767.90647037965</v>
      </c>
      <c r="H78" s="100"/>
      <c r="I78" s="101"/>
    </row>
    <row r="79" spans="1:9" ht="29" x14ac:dyDescent="0.35">
      <c r="A79" s="58">
        <v>707</v>
      </c>
      <c r="B79" s="13" t="s">
        <v>61</v>
      </c>
      <c r="C79" s="9" t="s">
        <v>237</v>
      </c>
      <c r="D79" s="12">
        <v>50</v>
      </c>
      <c r="E79" s="17">
        <v>78.865110347388935</v>
      </c>
      <c r="F79" s="26">
        <f t="shared" si="16"/>
        <v>78.865110347388935</v>
      </c>
      <c r="G79" s="26">
        <f t="shared" si="17"/>
        <v>3943.2555173694468</v>
      </c>
      <c r="H79" s="100"/>
      <c r="I79" s="101"/>
    </row>
    <row r="80" spans="1:9" ht="29" x14ac:dyDescent="0.35">
      <c r="A80" s="58">
        <v>708</v>
      </c>
      <c r="B80" s="13" t="s">
        <v>62</v>
      </c>
      <c r="C80" s="9" t="s">
        <v>237</v>
      </c>
      <c r="D80" s="12">
        <v>50</v>
      </c>
      <c r="E80" s="17">
        <v>154.81816179288418</v>
      </c>
      <c r="F80" s="26">
        <f t="shared" si="16"/>
        <v>154.81816179288418</v>
      </c>
      <c r="G80" s="26">
        <f t="shared" si="17"/>
        <v>7740.9080896442092</v>
      </c>
      <c r="H80" s="100"/>
      <c r="I80" s="101"/>
    </row>
    <row r="81" spans="1:9" ht="29" x14ac:dyDescent="0.35">
      <c r="A81" s="58">
        <v>709</v>
      </c>
      <c r="B81" s="13" t="s">
        <v>63</v>
      </c>
      <c r="C81" s="9" t="s">
        <v>250</v>
      </c>
      <c r="D81" s="12">
        <v>6799.62</v>
      </c>
      <c r="E81" s="17">
        <v>7.3242693593083379</v>
      </c>
      <c r="F81" s="26">
        <f t="shared" si="16"/>
        <v>7.3242693593083379</v>
      </c>
      <c r="G81" s="26">
        <f t="shared" si="17"/>
        <v>49802.248420940159</v>
      </c>
      <c r="H81" s="100"/>
      <c r="I81" s="101"/>
    </row>
    <row r="82" spans="1:9" x14ac:dyDescent="0.35">
      <c r="A82" s="58">
        <v>710</v>
      </c>
      <c r="B82" s="13" t="s">
        <v>64</v>
      </c>
      <c r="C82" s="9" t="s">
        <v>251</v>
      </c>
      <c r="D82" s="12">
        <v>230456.37072000001</v>
      </c>
      <c r="E82" s="17">
        <v>1.0211115630016789</v>
      </c>
      <c r="F82" s="26">
        <f t="shared" si="16"/>
        <v>1.0211115630016789</v>
      </c>
      <c r="G82" s="26">
        <f t="shared" si="17"/>
        <v>235321.66490959356</v>
      </c>
      <c r="H82" s="100"/>
      <c r="I82" s="101"/>
    </row>
    <row r="83" spans="1:9" x14ac:dyDescent="0.35">
      <c r="A83" s="58">
        <v>711</v>
      </c>
      <c r="B83" s="13" t="s">
        <v>65</v>
      </c>
      <c r="C83" s="9" t="s">
        <v>251</v>
      </c>
      <c r="D83" s="12">
        <v>46091.274144000003</v>
      </c>
      <c r="E83" s="17">
        <v>1.537970502298825</v>
      </c>
      <c r="F83" s="26">
        <f t="shared" si="16"/>
        <v>1.537970502298825</v>
      </c>
      <c r="G83" s="26">
        <f t="shared" si="17"/>
        <v>70887.020046840538</v>
      </c>
      <c r="H83" s="100"/>
      <c r="I83" s="101"/>
    </row>
    <row r="84" spans="1:9" ht="43.5" x14ac:dyDescent="0.35">
      <c r="A84" s="58">
        <v>712</v>
      </c>
      <c r="B84" s="13" t="s">
        <v>66</v>
      </c>
      <c r="C84" s="9" t="s">
        <v>249</v>
      </c>
      <c r="D84" s="12">
        <v>6541.2000000000007</v>
      </c>
      <c r="E84" s="17">
        <v>27.620437463415783</v>
      </c>
      <c r="F84" s="26">
        <f t="shared" si="16"/>
        <v>27.620437463415783</v>
      </c>
      <c r="G84" s="26">
        <f t="shared" si="17"/>
        <v>180670.80553569534</v>
      </c>
      <c r="H84" s="100"/>
      <c r="I84" s="101"/>
    </row>
    <row r="85" spans="1:9" ht="29" x14ac:dyDescent="0.35">
      <c r="A85" s="58">
        <v>713</v>
      </c>
      <c r="B85" s="13" t="s">
        <v>67</v>
      </c>
      <c r="C85" s="9" t="s">
        <v>249</v>
      </c>
      <c r="D85" s="12">
        <v>4401.5999999999995</v>
      </c>
      <c r="E85" s="17">
        <v>110.78430142788585</v>
      </c>
      <c r="F85" s="26">
        <f t="shared" si="16"/>
        <v>110.78430142788585</v>
      </c>
      <c r="G85" s="26">
        <f t="shared" si="17"/>
        <v>487628.18116498232</v>
      </c>
      <c r="H85" s="100"/>
      <c r="I85" s="101"/>
    </row>
    <row r="86" spans="1:9" x14ac:dyDescent="0.35">
      <c r="A86" s="58">
        <v>714</v>
      </c>
      <c r="B86" s="13" t="s">
        <v>68</v>
      </c>
      <c r="C86" s="9" t="s">
        <v>249</v>
      </c>
      <c r="D86" s="12">
        <v>533</v>
      </c>
      <c r="E86" s="17">
        <v>28.691974288787918</v>
      </c>
      <c r="F86" s="26">
        <f t="shared" si="16"/>
        <v>28.691974288787918</v>
      </c>
      <c r="G86" s="26">
        <f t="shared" si="17"/>
        <v>15292.822295923961</v>
      </c>
      <c r="H86" s="100"/>
      <c r="I86" s="101"/>
    </row>
    <row r="87" spans="1:9" ht="43.5" x14ac:dyDescent="0.35">
      <c r="A87" s="58">
        <v>715</v>
      </c>
      <c r="B87" s="13" t="s">
        <v>69</v>
      </c>
      <c r="C87" s="9" t="s">
        <v>249</v>
      </c>
      <c r="D87" s="12">
        <v>63.2</v>
      </c>
      <c r="E87" s="17">
        <v>2339.0010076846606</v>
      </c>
      <c r="F87" s="26">
        <f t="shared" si="16"/>
        <v>2339.0010076846606</v>
      </c>
      <c r="G87" s="26">
        <f t="shared" si="17"/>
        <v>147824.86368567057</v>
      </c>
      <c r="H87" s="100"/>
      <c r="I87" s="101"/>
    </row>
    <row r="88" spans="1:9" x14ac:dyDescent="0.35">
      <c r="A88" s="58">
        <v>716</v>
      </c>
      <c r="B88" s="13" t="s">
        <v>70</v>
      </c>
      <c r="C88" s="9" t="s">
        <v>249</v>
      </c>
      <c r="D88" s="12">
        <v>63.2</v>
      </c>
      <c r="E88" s="17">
        <v>79.318937708723013</v>
      </c>
      <c r="F88" s="26">
        <f t="shared" si="16"/>
        <v>79.318937708723013</v>
      </c>
      <c r="G88" s="26">
        <f t="shared" si="17"/>
        <v>5012.9568631912944</v>
      </c>
      <c r="H88" s="100"/>
      <c r="I88" s="101"/>
    </row>
    <row r="89" spans="1:9" ht="43.5" x14ac:dyDescent="0.35">
      <c r="A89" s="58">
        <v>717</v>
      </c>
      <c r="B89" s="13" t="s">
        <v>71</v>
      </c>
      <c r="C89" s="9" t="s">
        <v>214</v>
      </c>
      <c r="D89" s="12">
        <v>232.79999999999998</v>
      </c>
      <c r="E89" s="17">
        <v>72.561952551082271</v>
      </c>
      <c r="F89" s="26">
        <f t="shared" si="16"/>
        <v>72.561952551082271</v>
      </c>
      <c r="G89" s="26">
        <f t="shared" si="17"/>
        <v>16892.422553891953</v>
      </c>
      <c r="H89" s="100"/>
      <c r="I89" s="101"/>
    </row>
    <row r="90" spans="1:9" x14ac:dyDescent="0.35">
      <c r="A90" s="58">
        <v>718</v>
      </c>
      <c r="B90" s="13" t="s">
        <v>72</v>
      </c>
      <c r="C90" s="9" t="s">
        <v>236</v>
      </c>
      <c r="D90" s="12">
        <v>1000</v>
      </c>
      <c r="E90" s="17">
        <v>75.010000000000005</v>
      </c>
      <c r="F90" s="26">
        <f t="shared" si="16"/>
        <v>75.010000000000005</v>
      </c>
      <c r="G90" s="26">
        <f t="shared" si="17"/>
        <v>75010</v>
      </c>
      <c r="H90" s="100"/>
      <c r="I90" s="101"/>
    </row>
    <row r="91" spans="1:9" x14ac:dyDescent="0.35">
      <c r="A91" s="58">
        <v>719</v>
      </c>
      <c r="B91" s="13" t="s">
        <v>73</v>
      </c>
      <c r="C91" s="9" t="s">
        <v>214</v>
      </c>
      <c r="D91" s="12">
        <v>1000</v>
      </c>
      <c r="E91" s="17">
        <v>46.983738213669845</v>
      </c>
      <c r="F91" s="26">
        <f t="shared" si="16"/>
        <v>46.983738213669845</v>
      </c>
      <c r="G91" s="26">
        <f t="shared" si="17"/>
        <v>46983.738213669843</v>
      </c>
      <c r="H91" s="100"/>
      <c r="I91" s="101"/>
    </row>
    <row r="92" spans="1:9" x14ac:dyDescent="0.35">
      <c r="A92" s="58">
        <v>720</v>
      </c>
      <c r="B92" s="13" t="s">
        <v>74</v>
      </c>
      <c r="C92" s="9" t="s">
        <v>249</v>
      </c>
      <c r="D92" s="12">
        <v>200</v>
      </c>
      <c r="E92" s="17">
        <v>56.085498071536662</v>
      </c>
      <c r="F92" s="26">
        <f t="shared" si="16"/>
        <v>56.085498071536662</v>
      </c>
      <c r="G92" s="26">
        <f t="shared" si="17"/>
        <v>11217.099614307332</v>
      </c>
      <c r="H92" s="100"/>
      <c r="I92" s="101"/>
    </row>
    <row r="93" spans="1:9" x14ac:dyDescent="0.35">
      <c r="A93" s="58">
        <v>721</v>
      </c>
      <c r="B93" s="13" t="s">
        <v>75</v>
      </c>
      <c r="C93" s="9" t="s">
        <v>252</v>
      </c>
      <c r="D93" s="12">
        <v>96</v>
      </c>
      <c r="E93" s="17">
        <v>389.05611181923229</v>
      </c>
      <c r="F93" s="26">
        <f t="shared" si="16"/>
        <v>389.05611181923229</v>
      </c>
      <c r="G93" s="26">
        <f t="shared" si="17"/>
        <v>37349.386734646301</v>
      </c>
      <c r="H93" s="100"/>
      <c r="I93" s="101"/>
    </row>
    <row r="94" spans="1:9" ht="29" x14ac:dyDescent="0.35">
      <c r="A94" s="58">
        <v>722</v>
      </c>
      <c r="B94" s="13" t="s">
        <v>253</v>
      </c>
      <c r="C94" s="9" t="s">
        <v>250</v>
      </c>
      <c r="D94" s="12">
        <v>20</v>
      </c>
      <c r="E94" s="17">
        <v>42.521102493884726</v>
      </c>
      <c r="F94" s="26">
        <f t="shared" ref="F94:F95" si="18">E94*(1-G$17)</f>
        <v>42.521102493884726</v>
      </c>
      <c r="G94" s="26">
        <f t="shared" ref="G94:G95" si="19">F94*D94</f>
        <v>850.42204987769446</v>
      </c>
      <c r="H94" s="100"/>
      <c r="I94" s="101"/>
    </row>
    <row r="95" spans="1:9" x14ac:dyDescent="0.35">
      <c r="A95" s="58">
        <v>723</v>
      </c>
      <c r="B95" s="13" t="s">
        <v>254</v>
      </c>
      <c r="C95" s="9" t="s">
        <v>251</v>
      </c>
      <c r="D95" s="12">
        <v>5600</v>
      </c>
      <c r="E95" s="17">
        <v>2.2439241754851711</v>
      </c>
      <c r="F95" s="26">
        <f t="shared" si="18"/>
        <v>2.2439241754851711</v>
      </c>
      <c r="G95" s="26">
        <f t="shared" si="19"/>
        <v>12565.975382716959</v>
      </c>
      <c r="H95" s="100"/>
      <c r="I95" s="101"/>
    </row>
    <row r="96" spans="1:9" ht="18.5" x14ac:dyDescent="0.45">
      <c r="A96" s="59">
        <v>8</v>
      </c>
      <c r="B96" s="24" t="s">
        <v>76</v>
      </c>
      <c r="C96" s="22"/>
      <c r="D96" s="25"/>
      <c r="E96" s="29"/>
      <c r="F96" s="28"/>
      <c r="G96" s="28"/>
      <c r="H96" s="100"/>
      <c r="I96" s="101"/>
    </row>
    <row r="97" spans="1:9" ht="29" x14ac:dyDescent="0.35">
      <c r="A97" s="60">
        <v>801</v>
      </c>
      <c r="B97" s="15" t="s">
        <v>77</v>
      </c>
      <c r="C97" s="16" t="s">
        <v>249</v>
      </c>
      <c r="D97" s="12">
        <v>55.34</v>
      </c>
      <c r="E97" s="17">
        <v>124.6386422641679</v>
      </c>
      <c r="F97" s="26">
        <f t="shared" ref="F97:F160" si="20">E97*(1-G$17)</f>
        <v>124.6386422641679</v>
      </c>
      <c r="G97" s="26">
        <f>F97*D97</f>
        <v>6897.5024628990523</v>
      </c>
      <c r="H97" s="100"/>
      <c r="I97" s="101"/>
    </row>
    <row r="98" spans="1:9" ht="29" x14ac:dyDescent="0.35">
      <c r="A98" s="60">
        <v>802</v>
      </c>
      <c r="B98" s="15" t="s">
        <v>78</v>
      </c>
      <c r="C98" s="16" t="s">
        <v>214</v>
      </c>
      <c r="D98" s="12">
        <v>594.02</v>
      </c>
      <c r="E98" s="17">
        <v>44.248167730072751</v>
      </c>
      <c r="F98" s="26">
        <f t="shared" si="20"/>
        <v>44.248167730072751</v>
      </c>
      <c r="G98" s="26">
        <f t="shared" ref="G98:G161" si="21">F98*D98</f>
        <v>26284.296595017815</v>
      </c>
      <c r="H98" s="100"/>
      <c r="I98" s="101"/>
    </row>
    <row r="99" spans="1:9" ht="29" x14ac:dyDescent="0.35">
      <c r="A99" s="60">
        <v>803</v>
      </c>
      <c r="B99" s="15" t="s">
        <v>79</v>
      </c>
      <c r="C99" s="16" t="s">
        <v>238</v>
      </c>
      <c r="D99" s="12">
        <v>406.4</v>
      </c>
      <c r="E99" s="17">
        <v>18.997717598068274</v>
      </c>
      <c r="F99" s="26">
        <f t="shared" si="20"/>
        <v>18.997717598068274</v>
      </c>
      <c r="G99" s="26">
        <f t="shared" si="21"/>
        <v>7720.6724318549459</v>
      </c>
      <c r="H99" s="100"/>
      <c r="I99" s="101"/>
    </row>
    <row r="100" spans="1:9" ht="29" x14ac:dyDescent="0.35">
      <c r="A100" s="60">
        <v>804</v>
      </c>
      <c r="B100" s="15" t="s">
        <v>80</v>
      </c>
      <c r="C100" s="16" t="s">
        <v>238</v>
      </c>
      <c r="D100" s="12">
        <v>64.3</v>
      </c>
      <c r="E100" s="17">
        <v>17.00591973443537</v>
      </c>
      <c r="F100" s="26">
        <f t="shared" si="20"/>
        <v>17.00591973443537</v>
      </c>
      <c r="G100" s="26">
        <f t="shared" si="21"/>
        <v>1093.4806389241942</v>
      </c>
      <c r="H100" s="100"/>
      <c r="I100" s="101"/>
    </row>
    <row r="101" spans="1:9" ht="29" x14ac:dyDescent="0.35">
      <c r="A101" s="60">
        <v>805</v>
      </c>
      <c r="B101" s="15" t="s">
        <v>81</v>
      </c>
      <c r="C101" s="16" t="s">
        <v>238</v>
      </c>
      <c r="D101" s="12">
        <v>357.06</v>
      </c>
      <c r="E101" s="17">
        <v>26.498475375673198</v>
      </c>
      <c r="F101" s="26">
        <f t="shared" si="20"/>
        <v>26.498475375673198</v>
      </c>
      <c r="G101" s="26">
        <f t="shared" si="21"/>
        <v>9461.5456176378721</v>
      </c>
      <c r="H101" s="100"/>
      <c r="I101" s="101"/>
    </row>
    <row r="102" spans="1:9" ht="29" x14ac:dyDescent="0.35">
      <c r="A102" s="60">
        <v>806</v>
      </c>
      <c r="B102" s="15" t="s">
        <v>82</v>
      </c>
      <c r="C102" s="16" t="s">
        <v>214</v>
      </c>
      <c r="D102" s="12">
        <v>255.97</v>
      </c>
      <c r="E102" s="17">
        <v>186.39698235238058</v>
      </c>
      <c r="F102" s="26">
        <f t="shared" si="20"/>
        <v>186.39698235238058</v>
      </c>
      <c r="G102" s="26">
        <f t="shared" si="21"/>
        <v>47712.035572738852</v>
      </c>
      <c r="H102" s="100"/>
      <c r="I102" s="101"/>
    </row>
    <row r="103" spans="1:9" ht="29" x14ac:dyDescent="0.35">
      <c r="A103" s="60">
        <v>807</v>
      </c>
      <c r="B103" s="15" t="s">
        <v>83</v>
      </c>
      <c r="C103" s="16" t="s">
        <v>249</v>
      </c>
      <c r="D103" s="12">
        <v>53.089999999999996</v>
      </c>
      <c r="E103" s="17">
        <v>878.3954641777035</v>
      </c>
      <c r="F103" s="26">
        <f t="shared" si="20"/>
        <v>878.3954641777035</v>
      </c>
      <c r="G103" s="26">
        <f t="shared" si="21"/>
        <v>46634.015193194275</v>
      </c>
      <c r="H103" s="100"/>
      <c r="I103" s="101"/>
    </row>
    <row r="104" spans="1:9" ht="29" x14ac:dyDescent="0.35">
      <c r="A104" s="60">
        <v>808</v>
      </c>
      <c r="B104" s="15" t="s">
        <v>84</v>
      </c>
      <c r="C104" s="16" t="s">
        <v>214</v>
      </c>
      <c r="D104" s="12">
        <v>98.22</v>
      </c>
      <c r="E104" s="17">
        <v>0.83201682911247909</v>
      </c>
      <c r="F104" s="26">
        <f t="shared" si="20"/>
        <v>0.83201682911247909</v>
      </c>
      <c r="G104" s="26">
        <f t="shared" si="21"/>
        <v>81.720692955427694</v>
      </c>
      <c r="H104" s="100"/>
      <c r="I104" s="101"/>
    </row>
    <row r="105" spans="1:9" ht="29" x14ac:dyDescent="0.35">
      <c r="A105" s="60">
        <v>809</v>
      </c>
      <c r="B105" s="15" t="s">
        <v>78</v>
      </c>
      <c r="C105" s="16" t="s">
        <v>214</v>
      </c>
      <c r="D105" s="12">
        <v>30</v>
      </c>
      <c r="E105" s="17">
        <v>44.248167730072751</v>
      </c>
      <c r="F105" s="26">
        <f t="shared" si="20"/>
        <v>44.248167730072751</v>
      </c>
      <c r="G105" s="26">
        <f t="shared" si="21"/>
        <v>1327.4450319021826</v>
      </c>
      <c r="H105" s="100"/>
      <c r="I105" s="101"/>
    </row>
    <row r="106" spans="1:9" ht="29" x14ac:dyDescent="0.35">
      <c r="A106" s="60">
        <v>810</v>
      </c>
      <c r="B106" s="15" t="s">
        <v>85</v>
      </c>
      <c r="C106" s="16" t="s">
        <v>214</v>
      </c>
      <c r="D106" s="12">
        <v>3.5</v>
      </c>
      <c r="E106" s="17">
        <v>166.47900371605149</v>
      </c>
      <c r="F106" s="26">
        <f t="shared" si="20"/>
        <v>166.47900371605149</v>
      </c>
      <c r="G106" s="26">
        <f t="shared" si="21"/>
        <v>582.67651300618024</v>
      </c>
      <c r="H106" s="100"/>
      <c r="I106" s="101"/>
    </row>
    <row r="107" spans="1:9" ht="29" x14ac:dyDescent="0.35">
      <c r="A107" s="60">
        <v>811</v>
      </c>
      <c r="B107" s="15" t="s">
        <v>86</v>
      </c>
      <c r="C107" s="16" t="s">
        <v>249</v>
      </c>
      <c r="D107" s="12">
        <v>3</v>
      </c>
      <c r="E107" s="17">
        <v>833.47916172122223</v>
      </c>
      <c r="F107" s="26">
        <f t="shared" si="20"/>
        <v>833.47916172122223</v>
      </c>
      <c r="G107" s="26">
        <f t="shared" si="21"/>
        <v>2500.4374851636667</v>
      </c>
      <c r="H107" s="100"/>
      <c r="I107" s="101"/>
    </row>
    <row r="108" spans="1:9" ht="29" x14ac:dyDescent="0.35">
      <c r="A108" s="60">
        <v>812</v>
      </c>
      <c r="B108" s="15" t="s">
        <v>87</v>
      </c>
      <c r="C108" s="16" t="s">
        <v>214</v>
      </c>
      <c r="D108" s="12">
        <v>319.58</v>
      </c>
      <c r="E108" s="17">
        <v>268.27500212640405</v>
      </c>
      <c r="F108" s="26">
        <f t="shared" si="20"/>
        <v>268.27500212640405</v>
      </c>
      <c r="G108" s="26">
        <f t="shared" si="21"/>
        <v>85735.325179556196</v>
      </c>
      <c r="H108" s="100"/>
      <c r="I108" s="101"/>
    </row>
    <row r="109" spans="1:9" ht="29" x14ac:dyDescent="0.35">
      <c r="A109" s="60">
        <v>813</v>
      </c>
      <c r="B109" s="15" t="s">
        <v>88</v>
      </c>
      <c r="C109" s="16" t="s">
        <v>238</v>
      </c>
      <c r="D109" s="12">
        <v>1667.07</v>
      </c>
      <c r="E109" s="17">
        <v>14.92587766165417</v>
      </c>
      <c r="F109" s="26">
        <f t="shared" si="20"/>
        <v>14.92587766165417</v>
      </c>
      <c r="G109" s="26">
        <f t="shared" si="21"/>
        <v>24882.482873413814</v>
      </c>
      <c r="H109" s="100"/>
      <c r="I109" s="101"/>
    </row>
    <row r="110" spans="1:9" ht="29" x14ac:dyDescent="0.35">
      <c r="A110" s="60">
        <v>814</v>
      </c>
      <c r="B110" s="15" t="s">
        <v>89</v>
      </c>
      <c r="C110" s="16" t="s">
        <v>249</v>
      </c>
      <c r="D110" s="12">
        <v>0.65</v>
      </c>
      <c r="E110" s="17">
        <v>1221.0603346161188</v>
      </c>
      <c r="F110" s="26">
        <f t="shared" si="20"/>
        <v>1221.0603346161188</v>
      </c>
      <c r="G110" s="26">
        <f t="shared" si="21"/>
        <v>793.68921750047718</v>
      </c>
      <c r="H110" s="100"/>
      <c r="I110" s="101"/>
    </row>
    <row r="111" spans="1:9" ht="29" x14ac:dyDescent="0.35">
      <c r="A111" s="60">
        <v>815</v>
      </c>
      <c r="B111" s="15" t="s">
        <v>90</v>
      </c>
      <c r="C111" s="16" t="s">
        <v>249</v>
      </c>
      <c r="D111" s="12">
        <v>2.64</v>
      </c>
      <c r="E111" s="17">
        <v>1242.6297405950802</v>
      </c>
      <c r="F111" s="26">
        <f t="shared" si="20"/>
        <v>1242.6297405950802</v>
      </c>
      <c r="G111" s="26">
        <f t="shared" si="21"/>
        <v>3280.5425151710119</v>
      </c>
      <c r="H111" s="100"/>
      <c r="I111" s="101"/>
    </row>
    <row r="112" spans="1:9" ht="29" x14ac:dyDescent="0.35">
      <c r="A112" s="60">
        <v>816</v>
      </c>
      <c r="B112" s="15" t="s">
        <v>81</v>
      </c>
      <c r="C112" s="16" t="s">
        <v>238</v>
      </c>
      <c r="D112" s="12">
        <v>416.24</v>
      </c>
      <c r="E112" s="17">
        <v>26.498475375673198</v>
      </c>
      <c r="F112" s="26">
        <f t="shared" si="20"/>
        <v>26.498475375673198</v>
      </c>
      <c r="G112" s="26">
        <f t="shared" si="21"/>
        <v>11029.725390370213</v>
      </c>
      <c r="H112" s="100"/>
      <c r="I112" s="101"/>
    </row>
    <row r="113" spans="1:9" ht="29" x14ac:dyDescent="0.35">
      <c r="A113" s="60">
        <v>817</v>
      </c>
      <c r="B113" s="15" t="s">
        <v>91</v>
      </c>
      <c r="C113" s="16" t="s">
        <v>238</v>
      </c>
      <c r="D113" s="12">
        <v>306.67</v>
      </c>
      <c r="E113" s="17">
        <v>20.813027043404592</v>
      </c>
      <c r="F113" s="26">
        <f t="shared" si="20"/>
        <v>20.813027043404592</v>
      </c>
      <c r="G113" s="26">
        <f t="shared" si="21"/>
        <v>6382.7310034008869</v>
      </c>
      <c r="H113" s="100"/>
      <c r="I113" s="101"/>
    </row>
    <row r="114" spans="1:9" ht="29" x14ac:dyDescent="0.35">
      <c r="A114" s="60">
        <v>818</v>
      </c>
      <c r="B114" s="15" t="s">
        <v>89</v>
      </c>
      <c r="C114" s="16" t="s">
        <v>249</v>
      </c>
      <c r="D114" s="12">
        <v>18.64</v>
      </c>
      <c r="E114" s="17">
        <v>1221.0603346161188</v>
      </c>
      <c r="F114" s="26">
        <f t="shared" si="20"/>
        <v>1221.0603346161188</v>
      </c>
      <c r="G114" s="26">
        <f t="shared" si="21"/>
        <v>22760.564637244453</v>
      </c>
      <c r="H114" s="100"/>
      <c r="I114" s="101"/>
    </row>
    <row r="115" spans="1:9" ht="29" x14ac:dyDescent="0.35">
      <c r="A115" s="60">
        <v>819</v>
      </c>
      <c r="B115" s="15" t="s">
        <v>92</v>
      </c>
      <c r="C115" s="16" t="s">
        <v>236</v>
      </c>
      <c r="D115" s="12">
        <v>274.77999999999997</v>
      </c>
      <c r="E115" s="17">
        <v>71.465203094524909</v>
      </c>
      <c r="F115" s="26">
        <f t="shared" si="20"/>
        <v>71.465203094524909</v>
      </c>
      <c r="G115" s="26">
        <f t="shared" si="21"/>
        <v>19637.208506313553</v>
      </c>
      <c r="H115" s="100"/>
      <c r="I115" s="101"/>
    </row>
    <row r="116" spans="1:9" x14ac:dyDescent="0.35">
      <c r="A116" s="60">
        <v>820</v>
      </c>
      <c r="B116" s="15" t="s">
        <v>93</v>
      </c>
      <c r="C116" s="16" t="s">
        <v>249</v>
      </c>
      <c r="D116" s="12">
        <v>1.32</v>
      </c>
      <c r="E116" s="17">
        <v>1243.4617574241927</v>
      </c>
      <c r="F116" s="26">
        <f t="shared" si="20"/>
        <v>1243.4617574241927</v>
      </c>
      <c r="G116" s="26">
        <f t="shared" si="21"/>
        <v>1641.3695197999343</v>
      </c>
      <c r="H116" s="100"/>
      <c r="I116" s="101"/>
    </row>
    <row r="117" spans="1:9" ht="29" x14ac:dyDescent="0.35">
      <c r="A117" s="60">
        <v>821</v>
      </c>
      <c r="B117" s="15" t="s">
        <v>94</v>
      </c>
      <c r="C117" s="16" t="s">
        <v>214</v>
      </c>
      <c r="D117" s="12">
        <v>14.85</v>
      </c>
      <c r="E117" s="17">
        <v>243.8061435611416</v>
      </c>
      <c r="F117" s="26">
        <f t="shared" si="20"/>
        <v>243.8061435611416</v>
      </c>
      <c r="G117" s="26">
        <f t="shared" si="21"/>
        <v>3620.5212318829526</v>
      </c>
      <c r="H117" s="100"/>
      <c r="I117" s="101"/>
    </row>
    <row r="118" spans="1:9" x14ac:dyDescent="0.35">
      <c r="A118" s="60">
        <v>822</v>
      </c>
      <c r="B118" s="15" t="s">
        <v>95</v>
      </c>
      <c r="C118" s="16" t="s">
        <v>236</v>
      </c>
      <c r="D118" s="12">
        <v>20</v>
      </c>
      <c r="E118" s="17">
        <v>30.797228992754338</v>
      </c>
      <c r="F118" s="26">
        <f t="shared" si="20"/>
        <v>30.797228992754338</v>
      </c>
      <c r="G118" s="26">
        <f t="shared" si="21"/>
        <v>615.94457985508677</v>
      </c>
      <c r="H118" s="100"/>
      <c r="I118" s="101"/>
    </row>
    <row r="119" spans="1:9" x14ac:dyDescent="0.35">
      <c r="A119" s="60">
        <v>823</v>
      </c>
      <c r="B119" s="15" t="s">
        <v>96</v>
      </c>
      <c r="C119" s="16" t="s">
        <v>214</v>
      </c>
      <c r="D119" s="12">
        <v>44.9</v>
      </c>
      <c r="E119" s="17">
        <v>4.7777936096004483</v>
      </c>
      <c r="F119" s="26">
        <f t="shared" si="20"/>
        <v>4.7777936096004483</v>
      </c>
      <c r="G119" s="26">
        <f t="shared" si="21"/>
        <v>214.52293307106012</v>
      </c>
      <c r="H119" s="100"/>
      <c r="I119" s="101"/>
    </row>
    <row r="120" spans="1:9" x14ac:dyDescent="0.35">
      <c r="A120" s="60">
        <v>824</v>
      </c>
      <c r="B120" s="15" t="s">
        <v>97</v>
      </c>
      <c r="C120" s="16" t="s">
        <v>236</v>
      </c>
      <c r="D120" s="12">
        <v>3.2</v>
      </c>
      <c r="E120" s="17">
        <v>98.341867937976517</v>
      </c>
      <c r="F120" s="26">
        <f t="shared" si="20"/>
        <v>98.341867937976517</v>
      </c>
      <c r="G120" s="26">
        <f t="shared" si="21"/>
        <v>314.69397740152488</v>
      </c>
      <c r="H120" s="100"/>
      <c r="I120" s="101"/>
    </row>
    <row r="121" spans="1:9" x14ac:dyDescent="0.35">
      <c r="A121" s="60">
        <v>825</v>
      </c>
      <c r="B121" s="15" t="s">
        <v>98</v>
      </c>
      <c r="C121" s="16" t="s">
        <v>236</v>
      </c>
      <c r="D121" s="12">
        <v>1.9</v>
      </c>
      <c r="E121" s="17">
        <v>72.259400976859553</v>
      </c>
      <c r="F121" s="26">
        <f t="shared" si="20"/>
        <v>72.259400976859553</v>
      </c>
      <c r="G121" s="26">
        <f t="shared" si="21"/>
        <v>137.29286185603314</v>
      </c>
      <c r="H121" s="100"/>
      <c r="I121" s="101"/>
    </row>
    <row r="122" spans="1:9" ht="29" x14ac:dyDescent="0.35">
      <c r="A122" s="60">
        <v>826</v>
      </c>
      <c r="B122" s="15" t="s">
        <v>99</v>
      </c>
      <c r="C122" s="16" t="s">
        <v>214</v>
      </c>
      <c r="D122" s="12">
        <v>106.52</v>
      </c>
      <c r="E122" s="17">
        <v>221.5686028557717</v>
      </c>
      <c r="F122" s="26">
        <f t="shared" si="20"/>
        <v>221.5686028557717</v>
      </c>
      <c r="G122" s="26">
        <f t="shared" si="21"/>
        <v>23601.4875761968</v>
      </c>
      <c r="H122" s="100"/>
      <c r="I122" s="101"/>
    </row>
    <row r="123" spans="1:9" ht="29" x14ac:dyDescent="0.35">
      <c r="A123" s="60">
        <v>827</v>
      </c>
      <c r="B123" s="15" t="s">
        <v>100</v>
      </c>
      <c r="C123" s="16" t="s">
        <v>214</v>
      </c>
      <c r="D123" s="12">
        <v>229.68</v>
      </c>
      <c r="E123" s="17">
        <v>123.49146754524007</v>
      </c>
      <c r="F123" s="26">
        <f t="shared" si="20"/>
        <v>123.49146754524007</v>
      </c>
      <c r="G123" s="26">
        <f t="shared" si="21"/>
        <v>28363.520265790739</v>
      </c>
      <c r="H123" s="100"/>
      <c r="I123" s="101"/>
    </row>
    <row r="124" spans="1:9" ht="29" x14ac:dyDescent="0.35">
      <c r="A124" s="60">
        <v>828</v>
      </c>
      <c r="B124" s="15" t="s">
        <v>101</v>
      </c>
      <c r="C124" s="16" t="s">
        <v>214</v>
      </c>
      <c r="D124" s="12">
        <v>331.31</v>
      </c>
      <c r="E124" s="17">
        <v>124.34869700553779</v>
      </c>
      <c r="F124" s="26">
        <f t="shared" si="20"/>
        <v>124.34869700553779</v>
      </c>
      <c r="G124" s="26">
        <f t="shared" si="21"/>
        <v>41197.966804904725</v>
      </c>
      <c r="H124" s="100"/>
      <c r="I124" s="101"/>
    </row>
    <row r="125" spans="1:9" ht="29" x14ac:dyDescent="0.35">
      <c r="A125" s="60">
        <v>829</v>
      </c>
      <c r="B125" s="15" t="s">
        <v>102</v>
      </c>
      <c r="C125" s="16" t="s">
        <v>214</v>
      </c>
      <c r="D125" s="12">
        <v>308.82</v>
      </c>
      <c r="E125" s="17">
        <v>135.29097893992613</v>
      </c>
      <c r="F125" s="26">
        <f t="shared" si="20"/>
        <v>135.29097893992613</v>
      </c>
      <c r="G125" s="26">
        <f t="shared" si="21"/>
        <v>41780.560116227985</v>
      </c>
      <c r="H125" s="100"/>
      <c r="I125" s="101"/>
    </row>
    <row r="126" spans="1:9" ht="29" x14ac:dyDescent="0.35">
      <c r="A126" s="60">
        <v>830</v>
      </c>
      <c r="B126" s="15" t="s">
        <v>103</v>
      </c>
      <c r="C126" s="16" t="s">
        <v>236</v>
      </c>
      <c r="D126" s="12">
        <v>39.159999999999997</v>
      </c>
      <c r="E126" s="17">
        <v>56.009860177980975</v>
      </c>
      <c r="F126" s="26">
        <f t="shared" si="20"/>
        <v>56.009860177980975</v>
      </c>
      <c r="G126" s="26">
        <f t="shared" si="21"/>
        <v>2193.3461245697349</v>
      </c>
      <c r="H126" s="100"/>
      <c r="I126" s="101"/>
    </row>
    <row r="127" spans="1:9" x14ac:dyDescent="0.35">
      <c r="A127" s="60">
        <v>831</v>
      </c>
      <c r="B127" s="15" t="s">
        <v>104</v>
      </c>
      <c r="C127" s="16" t="s">
        <v>214</v>
      </c>
      <c r="D127" s="12">
        <v>120</v>
      </c>
      <c r="E127" s="17">
        <v>17.711873407621717</v>
      </c>
      <c r="F127" s="26">
        <f t="shared" si="20"/>
        <v>17.711873407621717</v>
      </c>
      <c r="G127" s="26">
        <f t="shared" si="21"/>
        <v>2125.4248089146058</v>
      </c>
      <c r="H127" s="100"/>
      <c r="I127" s="101"/>
    </row>
    <row r="128" spans="1:9" ht="29" x14ac:dyDescent="0.35">
      <c r="A128" s="60">
        <v>832</v>
      </c>
      <c r="B128" s="15" t="s">
        <v>105</v>
      </c>
      <c r="C128" s="16" t="s">
        <v>214</v>
      </c>
      <c r="D128" s="12">
        <v>167.26</v>
      </c>
      <c r="E128" s="17">
        <v>32.927696327905991</v>
      </c>
      <c r="F128" s="26">
        <f t="shared" si="20"/>
        <v>32.927696327905991</v>
      </c>
      <c r="G128" s="26">
        <f t="shared" si="21"/>
        <v>5507.486487805556</v>
      </c>
      <c r="H128" s="100"/>
      <c r="I128" s="101"/>
    </row>
    <row r="129" spans="1:9" ht="29" x14ac:dyDescent="0.35">
      <c r="A129" s="60">
        <v>833</v>
      </c>
      <c r="B129" s="15" t="s">
        <v>106</v>
      </c>
      <c r="C129" s="16" t="s">
        <v>214</v>
      </c>
      <c r="D129" s="12">
        <v>167.26</v>
      </c>
      <c r="E129" s="17">
        <v>197.60399691421378</v>
      </c>
      <c r="F129" s="26">
        <f t="shared" si="20"/>
        <v>197.60399691421378</v>
      </c>
      <c r="G129" s="26">
        <f t="shared" si="21"/>
        <v>33051.244523871392</v>
      </c>
      <c r="H129" s="100"/>
      <c r="I129" s="101"/>
    </row>
    <row r="130" spans="1:9" ht="29" x14ac:dyDescent="0.35">
      <c r="A130" s="60">
        <v>834</v>
      </c>
      <c r="B130" s="15" t="s">
        <v>107</v>
      </c>
      <c r="C130" s="16" t="s">
        <v>214</v>
      </c>
      <c r="D130" s="12">
        <v>29.82</v>
      </c>
      <c r="E130" s="17">
        <v>835.05495117029886</v>
      </c>
      <c r="F130" s="26">
        <f t="shared" si="20"/>
        <v>835.05495117029886</v>
      </c>
      <c r="G130" s="26">
        <f t="shared" si="21"/>
        <v>24901.338643898311</v>
      </c>
      <c r="H130" s="100"/>
      <c r="I130" s="101"/>
    </row>
    <row r="131" spans="1:9" ht="43.5" x14ac:dyDescent="0.35">
      <c r="A131" s="60">
        <v>835</v>
      </c>
      <c r="B131" s="15" t="s">
        <v>108</v>
      </c>
      <c r="C131" s="16" t="s">
        <v>214</v>
      </c>
      <c r="D131" s="12">
        <v>1.6</v>
      </c>
      <c r="E131" s="17">
        <v>333.70178005206714</v>
      </c>
      <c r="F131" s="26">
        <f t="shared" si="20"/>
        <v>333.70178005206714</v>
      </c>
      <c r="G131" s="26">
        <f t="shared" si="21"/>
        <v>533.92284808330749</v>
      </c>
      <c r="H131" s="100"/>
      <c r="I131" s="101"/>
    </row>
    <row r="132" spans="1:9" ht="29" x14ac:dyDescent="0.35">
      <c r="A132" s="60">
        <v>836</v>
      </c>
      <c r="B132" s="15" t="s">
        <v>109</v>
      </c>
      <c r="C132" s="18" t="s">
        <v>236</v>
      </c>
      <c r="D132" s="12">
        <v>18.5</v>
      </c>
      <c r="E132" s="17">
        <v>51.62286235175155</v>
      </c>
      <c r="F132" s="26">
        <f t="shared" si="20"/>
        <v>51.62286235175155</v>
      </c>
      <c r="G132" s="26">
        <f t="shared" si="21"/>
        <v>955.02295350740371</v>
      </c>
      <c r="H132" s="100"/>
      <c r="I132" s="101"/>
    </row>
    <row r="133" spans="1:9" ht="29" x14ac:dyDescent="0.35">
      <c r="A133" s="60">
        <v>837</v>
      </c>
      <c r="B133" s="15" t="s">
        <v>110</v>
      </c>
      <c r="C133" s="18" t="s">
        <v>214</v>
      </c>
      <c r="D133" s="12">
        <v>2.82</v>
      </c>
      <c r="E133" s="17">
        <v>29.902180585678792</v>
      </c>
      <c r="F133" s="26">
        <f t="shared" si="20"/>
        <v>29.902180585678792</v>
      </c>
      <c r="G133" s="26">
        <f t="shared" si="21"/>
        <v>84.324149251614188</v>
      </c>
      <c r="H133" s="100"/>
      <c r="I133" s="101"/>
    </row>
    <row r="134" spans="1:9" x14ac:dyDescent="0.35">
      <c r="A134" s="60">
        <v>838</v>
      </c>
      <c r="B134" s="15" t="s">
        <v>111</v>
      </c>
      <c r="C134" s="18" t="s">
        <v>238</v>
      </c>
      <c r="D134" s="12">
        <v>2</v>
      </c>
      <c r="E134" s="17">
        <v>35.108588925428094</v>
      </c>
      <c r="F134" s="26">
        <f t="shared" si="20"/>
        <v>35.108588925428094</v>
      </c>
      <c r="G134" s="26">
        <f t="shared" si="21"/>
        <v>70.217177850856189</v>
      </c>
      <c r="H134" s="100"/>
      <c r="I134" s="101"/>
    </row>
    <row r="135" spans="1:9" x14ac:dyDescent="0.35">
      <c r="A135" s="60">
        <v>839</v>
      </c>
      <c r="B135" s="15" t="s">
        <v>112</v>
      </c>
      <c r="C135" s="18" t="s">
        <v>238</v>
      </c>
      <c r="D135" s="12">
        <v>2</v>
      </c>
      <c r="E135" s="17">
        <v>27.733894303749302</v>
      </c>
      <c r="F135" s="26">
        <f t="shared" si="20"/>
        <v>27.733894303749302</v>
      </c>
      <c r="G135" s="26">
        <f t="shared" si="21"/>
        <v>55.467788607498605</v>
      </c>
      <c r="H135" s="100"/>
      <c r="I135" s="101"/>
    </row>
    <row r="136" spans="1:9" ht="29" x14ac:dyDescent="0.35">
      <c r="A136" s="60">
        <v>840</v>
      </c>
      <c r="B136" s="15" t="s">
        <v>113</v>
      </c>
      <c r="C136" s="18" t="s">
        <v>214</v>
      </c>
      <c r="D136" s="12">
        <v>5</v>
      </c>
      <c r="E136" s="17">
        <v>46.113902437779522</v>
      </c>
      <c r="F136" s="26">
        <f t="shared" si="20"/>
        <v>46.113902437779522</v>
      </c>
      <c r="G136" s="26">
        <f t="shared" si="21"/>
        <v>230.56951218889762</v>
      </c>
      <c r="H136" s="100"/>
      <c r="I136" s="101"/>
    </row>
    <row r="137" spans="1:9" ht="43.5" x14ac:dyDescent="0.35">
      <c r="A137" s="60">
        <v>841</v>
      </c>
      <c r="B137" s="15" t="s">
        <v>114</v>
      </c>
      <c r="C137" s="18" t="s">
        <v>237</v>
      </c>
      <c r="D137" s="12">
        <v>2</v>
      </c>
      <c r="E137" s="17">
        <v>10.236328261202015</v>
      </c>
      <c r="F137" s="26">
        <f t="shared" si="20"/>
        <v>10.236328261202015</v>
      </c>
      <c r="G137" s="26">
        <f t="shared" si="21"/>
        <v>20.47265652240403</v>
      </c>
      <c r="H137" s="100"/>
      <c r="I137" s="101"/>
    </row>
    <row r="138" spans="1:9" x14ac:dyDescent="0.35">
      <c r="A138" s="60">
        <v>842</v>
      </c>
      <c r="B138" s="15" t="s">
        <v>115</v>
      </c>
      <c r="C138" s="18" t="s">
        <v>238</v>
      </c>
      <c r="D138" s="12">
        <v>59.75</v>
      </c>
      <c r="E138" s="17">
        <v>9.8959577402014549</v>
      </c>
      <c r="F138" s="26">
        <f t="shared" si="20"/>
        <v>9.8959577402014549</v>
      </c>
      <c r="G138" s="26">
        <f t="shared" si="21"/>
        <v>591.28347497703692</v>
      </c>
      <c r="H138" s="100"/>
      <c r="I138" s="101"/>
    </row>
    <row r="139" spans="1:9" x14ac:dyDescent="0.35">
      <c r="A139" s="60">
        <v>843</v>
      </c>
      <c r="B139" s="15" t="s">
        <v>116</v>
      </c>
      <c r="C139" s="18" t="s">
        <v>238</v>
      </c>
      <c r="D139" s="12">
        <v>1</v>
      </c>
      <c r="E139" s="17">
        <v>14.43423135354225</v>
      </c>
      <c r="F139" s="26">
        <f t="shared" si="20"/>
        <v>14.43423135354225</v>
      </c>
      <c r="G139" s="26">
        <f t="shared" si="21"/>
        <v>14.43423135354225</v>
      </c>
      <c r="H139" s="100"/>
      <c r="I139" s="101"/>
    </row>
    <row r="140" spans="1:9" x14ac:dyDescent="0.35">
      <c r="A140" s="60">
        <v>844</v>
      </c>
      <c r="B140" s="15" t="s">
        <v>117</v>
      </c>
      <c r="C140" s="18" t="s">
        <v>236</v>
      </c>
      <c r="D140" s="12">
        <v>5</v>
      </c>
      <c r="E140" s="17">
        <v>111.95668877799889</v>
      </c>
      <c r="F140" s="26">
        <f t="shared" si="20"/>
        <v>111.95668877799889</v>
      </c>
      <c r="G140" s="26">
        <f t="shared" si="21"/>
        <v>559.78344388999449</v>
      </c>
      <c r="H140" s="100"/>
      <c r="I140" s="101"/>
    </row>
    <row r="141" spans="1:9" x14ac:dyDescent="0.35">
      <c r="A141" s="60">
        <v>845</v>
      </c>
      <c r="B141" s="15" t="s">
        <v>118</v>
      </c>
      <c r="C141" s="18" t="s">
        <v>119</v>
      </c>
      <c r="D141" s="12">
        <v>1</v>
      </c>
      <c r="E141" s="17">
        <v>247.33591192707331</v>
      </c>
      <c r="F141" s="26">
        <f t="shared" si="20"/>
        <v>247.33591192707331</v>
      </c>
      <c r="G141" s="26">
        <f t="shared" si="21"/>
        <v>247.33591192707331</v>
      </c>
      <c r="H141" s="100"/>
      <c r="I141" s="101"/>
    </row>
    <row r="142" spans="1:9" x14ac:dyDescent="0.35">
      <c r="A142" s="60">
        <v>846</v>
      </c>
      <c r="B142" s="15" t="s">
        <v>120</v>
      </c>
      <c r="C142" s="18" t="s">
        <v>239</v>
      </c>
      <c r="D142" s="12">
        <v>40</v>
      </c>
      <c r="E142" s="17">
        <v>41.72690461155009</v>
      </c>
      <c r="F142" s="26">
        <f t="shared" si="20"/>
        <v>41.72690461155009</v>
      </c>
      <c r="G142" s="26">
        <f t="shared" si="21"/>
        <v>1669.0761844620035</v>
      </c>
      <c r="H142" s="100"/>
      <c r="I142" s="101"/>
    </row>
    <row r="143" spans="1:9" x14ac:dyDescent="0.35">
      <c r="A143" s="60">
        <v>847</v>
      </c>
      <c r="B143" s="15" t="s">
        <v>121</v>
      </c>
      <c r="C143" s="16" t="s">
        <v>214</v>
      </c>
      <c r="D143" s="12">
        <v>466.98</v>
      </c>
      <c r="E143" s="17">
        <v>12.681953486169</v>
      </c>
      <c r="F143" s="26">
        <f t="shared" si="20"/>
        <v>12.681953486169</v>
      </c>
      <c r="G143" s="26">
        <f t="shared" si="21"/>
        <v>5922.2186389711997</v>
      </c>
      <c r="H143" s="100"/>
      <c r="I143" s="101"/>
    </row>
    <row r="144" spans="1:9" x14ac:dyDescent="0.35">
      <c r="A144" s="60">
        <v>848</v>
      </c>
      <c r="B144" s="15" t="s">
        <v>122</v>
      </c>
      <c r="C144" s="16" t="s">
        <v>214</v>
      </c>
      <c r="D144" s="12">
        <v>11</v>
      </c>
      <c r="E144" s="17">
        <v>24.015031203928373</v>
      </c>
      <c r="F144" s="26">
        <f t="shared" si="20"/>
        <v>24.015031203928373</v>
      </c>
      <c r="G144" s="26">
        <f t="shared" si="21"/>
        <v>264.16534324321208</v>
      </c>
      <c r="H144" s="100"/>
      <c r="I144" s="101"/>
    </row>
    <row r="145" spans="1:9" ht="29" x14ac:dyDescent="0.35">
      <c r="A145" s="60">
        <v>849</v>
      </c>
      <c r="B145" s="15" t="s">
        <v>123</v>
      </c>
      <c r="C145" s="16" t="s">
        <v>214</v>
      </c>
      <c r="D145" s="12">
        <v>79.22</v>
      </c>
      <c r="E145" s="17">
        <v>43.617851950442088</v>
      </c>
      <c r="F145" s="26">
        <f t="shared" si="20"/>
        <v>43.617851950442088</v>
      </c>
      <c r="G145" s="26">
        <f t="shared" si="21"/>
        <v>3455.4062315140222</v>
      </c>
      <c r="H145" s="100"/>
      <c r="I145" s="101"/>
    </row>
    <row r="146" spans="1:9" ht="29" x14ac:dyDescent="0.35">
      <c r="A146" s="60">
        <v>850</v>
      </c>
      <c r="B146" s="15" t="s">
        <v>124</v>
      </c>
      <c r="C146" s="16" t="s">
        <v>214</v>
      </c>
      <c r="D146" s="12">
        <v>79.22</v>
      </c>
      <c r="E146" s="17">
        <v>62.401262183435932</v>
      </c>
      <c r="F146" s="26">
        <f t="shared" si="20"/>
        <v>62.401262183435932</v>
      </c>
      <c r="G146" s="26">
        <f t="shared" si="21"/>
        <v>4943.4279901717946</v>
      </c>
      <c r="H146" s="100"/>
      <c r="I146" s="101"/>
    </row>
    <row r="147" spans="1:9" x14ac:dyDescent="0.35">
      <c r="A147" s="60">
        <v>851</v>
      </c>
      <c r="B147" s="15" t="s">
        <v>125</v>
      </c>
      <c r="C147" s="16" t="s">
        <v>214</v>
      </c>
      <c r="D147" s="12">
        <v>691.7</v>
      </c>
      <c r="E147" s="17">
        <v>4.1474778299697821</v>
      </c>
      <c r="F147" s="26">
        <f t="shared" si="20"/>
        <v>4.1474778299697821</v>
      </c>
      <c r="G147" s="26">
        <f t="shared" si="21"/>
        <v>2868.8104149900983</v>
      </c>
      <c r="H147" s="100"/>
      <c r="I147" s="101"/>
    </row>
    <row r="148" spans="1:9" x14ac:dyDescent="0.35">
      <c r="A148" s="60">
        <v>852</v>
      </c>
      <c r="B148" s="15" t="s">
        <v>126</v>
      </c>
      <c r="C148" s="16" t="s">
        <v>214</v>
      </c>
      <c r="D148" s="12">
        <v>1790.88</v>
      </c>
      <c r="E148" s="17">
        <v>15.56879975687745</v>
      </c>
      <c r="F148" s="26">
        <f t="shared" si="20"/>
        <v>15.56879975687745</v>
      </c>
      <c r="G148" s="26">
        <f t="shared" si="21"/>
        <v>27881.85210859669</v>
      </c>
      <c r="H148" s="100"/>
      <c r="I148" s="101"/>
    </row>
    <row r="149" spans="1:9" x14ac:dyDescent="0.35">
      <c r="A149" s="60">
        <v>853</v>
      </c>
      <c r="B149" s="15" t="s">
        <v>127</v>
      </c>
      <c r="C149" s="16" t="s">
        <v>214</v>
      </c>
      <c r="D149" s="12">
        <v>160.93</v>
      </c>
      <c r="E149" s="17">
        <v>18.443039711993286</v>
      </c>
      <c r="F149" s="26">
        <f t="shared" si="20"/>
        <v>18.443039711993286</v>
      </c>
      <c r="G149" s="26">
        <f t="shared" si="21"/>
        <v>2968.0383808510796</v>
      </c>
      <c r="H149" s="100"/>
      <c r="I149" s="101"/>
    </row>
    <row r="150" spans="1:9" ht="29" x14ac:dyDescent="0.35">
      <c r="A150" s="60">
        <v>854</v>
      </c>
      <c r="B150" s="19" t="s">
        <v>128</v>
      </c>
      <c r="C150" s="20" t="s">
        <v>237</v>
      </c>
      <c r="D150" s="12">
        <v>1</v>
      </c>
      <c r="E150" s="17">
        <v>235.93980263135089</v>
      </c>
      <c r="F150" s="26">
        <f t="shared" si="20"/>
        <v>235.93980263135089</v>
      </c>
      <c r="G150" s="26">
        <f t="shared" si="21"/>
        <v>235.93980263135089</v>
      </c>
      <c r="H150" s="100"/>
      <c r="I150" s="101"/>
    </row>
    <row r="151" spans="1:9" x14ac:dyDescent="0.35">
      <c r="A151" s="60">
        <v>855</v>
      </c>
      <c r="B151" s="19" t="s">
        <v>129</v>
      </c>
      <c r="C151" s="20" t="s">
        <v>237</v>
      </c>
      <c r="D151" s="12">
        <v>1</v>
      </c>
      <c r="E151" s="17">
        <v>141.00163990337998</v>
      </c>
      <c r="F151" s="26">
        <f t="shared" si="20"/>
        <v>141.00163990337998</v>
      </c>
      <c r="G151" s="26">
        <f t="shared" si="21"/>
        <v>141.00163990337998</v>
      </c>
      <c r="H151" s="100"/>
      <c r="I151" s="101"/>
    </row>
    <row r="152" spans="1:9" ht="29" x14ac:dyDescent="0.35">
      <c r="A152" s="60">
        <v>856</v>
      </c>
      <c r="B152" s="19" t="s">
        <v>130</v>
      </c>
      <c r="C152" s="20" t="s">
        <v>236</v>
      </c>
      <c r="D152" s="12">
        <v>40</v>
      </c>
      <c r="E152" s="17">
        <v>21.771107028443204</v>
      </c>
      <c r="F152" s="26">
        <f t="shared" si="20"/>
        <v>21.771107028443204</v>
      </c>
      <c r="G152" s="26">
        <f t="shared" si="21"/>
        <v>870.8442811377281</v>
      </c>
      <c r="H152" s="100"/>
      <c r="I152" s="101"/>
    </row>
    <row r="153" spans="1:9" ht="29" x14ac:dyDescent="0.35">
      <c r="A153" s="60">
        <v>857</v>
      </c>
      <c r="B153" s="19" t="s">
        <v>131</v>
      </c>
      <c r="C153" s="20" t="s">
        <v>237</v>
      </c>
      <c r="D153" s="12">
        <v>8</v>
      </c>
      <c r="E153" s="17">
        <v>8.3075619755321775</v>
      </c>
      <c r="F153" s="26">
        <f t="shared" si="20"/>
        <v>8.3075619755321775</v>
      </c>
      <c r="G153" s="26">
        <f t="shared" si="21"/>
        <v>66.46049580425742</v>
      </c>
      <c r="H153" s="100"/>
      <c r="I153" s="101"/>
    </row>
    <row r="154" spans="1:9" ht="29" x14ac:dyDescent="0.35">
      <c r="A154" s="60">
        <v>858</v>
      </c>
      <c r="B154" s="19" t="s">
        <v>132</v>
      </c>
      <c r="C154" s="20" t="s">
        <v>237</v>
      </c>
      <c r="D154" s="12">
        <v>2</v>
      </c>
      <c r="E154" s="17">
        <v>54.52231493805261</v>
      </c>
      <c r="F154" s="26">
        <f t="shared" si="20"/>
        <v>54.52231493805261</v>
      </c>
      <c r="G154" s="26">
        <f t="shared" si="21"/>
        <v>109.04462987610522</v>
      </c>
      <c r="H154" s="100"/>
      <c r="I154" s="101"/>
    </row>
    <row r="155" spans="1:9" x14ac:dyDescent="0.35">
      <c r="A155" s="60">
        <v>859</v>
      </c>
      <c r="B155" s="13" t="s">
        <v>133</v>
      </c>
      <c r="C155" s="11" t="s">
        <v>237</v>
      </c>
      <c r="D155" s="12">
        <v>13</v>
      </c>
      <c r="E155" s="17">
        <v>285.05400818017239</v>
      </c>
      <c r="F155" s="26">
        <f t="shared" si="20"/>
        <v>285.05400818017239</v>
      </c>
      <c r="G155" s="26">
        <f t="shared" si="21"/>
        <v>3705.7021063422412</v>
      </c>
      <c r="H155" s="100"/>
      <c r="I155" s="101"/>
    </row>
    <row r="156" spans="1:9" ht="29" x14ac:dyDescent="0.35">
      <c r="A156" s="60">
        <v>860</v>
      </c>
      <c r="B156" s="13" t="s">
        <v>134</v>
      </c>
      <c r="C156" s="11" t="s">
        <v>237</v>
      </c>
      <c r="D156" s="12">
        <v>2</v>
      </c>
      <c r="E156" s="17">
        <v>2852.8218249239872</v>
      </c>
      <c r="F156" s="26">
        <f t="shared" si="20"/>
        <v>2852.8218249239872</v>
      </c>
      <c r="G156" s="26">
        <f t="shared" si="21"/>
        <v>5705.6436498479743</v>
      </c>
      <c r="H156" s="100"/>
      <c r="I156" s="101"/>
    </row>
    <row r="157" spans="1:9" ht="29" x14ac:dyDescent="0.35">
      <c r="A157" s="60">
        <v>861</v>
      </c>
      <c r="B157" s="13" t="s">
        <v>135</v>
      </c>
      <c r="C157" s="11" t="s">
        <v>249</v>
      </c>
      <c r="D157" s="12">
        <v>6.3800000000000008</v>
      </c>
      <c r="E157" s="17">
        <v>278.71303143708786</v>
      </c>
      <c r="F157" s="26">
        <f t="shared" si="20"/>
        <v>278.71303143708786</v>
      </c>
      <c r="G157" s="26">
        <f t="shared" si="21"/>
        <v>1778.1891405686208</v>
      </c>
      <c r="H157" s="100"/>
      <c r="I157" s="101"/>
    </row>
    <row r="158" spans="1:9" x14ac:dyDescent="0.35">
      <c r="A158" s="60">
        <v>862</v>
      </c>
      <c r="B158" s="13" t="s">
        <v>136</v>
      </c>
      <c r="C158" s="11" t="s">
        <v>249</v>
      </c>
      <c r="D158" s="12">
        <v>31.261999999999997</v>
      </c>
      <c r="E158" s="17">
        <v>136.96761891374373</v>
      </c>
      <c r="F158" s="26">
        <f t="shared" si="20"/>
        <v>136.96761891374373</v>
      </c>
      <c r="G158" s="26">
        <f t="shared" si="21"/>
        <v>4281.8817024814562</v>
      </c>
      <c r="H158" s="100"/>
      <c r="I158" s="101"/>
    </row>
    <row r="159" spans="1:9" x14ac:dyDescent="0.35">
      <c r="A159" s="60">
        <v>863</v>
      </c>
      <c r="B159" s="13" t="s">
        <v>137</v>
      </c>
      <c r="C159" s="11" t="s">
        <v>214</v>
      </c>
      <c r="D159" s="12">
        <v>298.40999999999997</v>
      </c>
      <c r="E159" s="17">
        <v>304.66943524227872</v>
      </c>
      <c r="F159" s="26">
        <f t="shared" si="20"/>
        <v>304.66943524227872</v>
      </c>
      <c r="G159" s="26">
        <f t="shared" si="21"/>
        <v>90916.406170648377</v>
      </c>
      <c r="H159" s="100"/>
      <c r="I159" s="101"/>
    </row>
    <row r="160" spans="1:9" ht="29" x14ac:dyDescent="0.35">
      <c r="A160" s="60">
        <v>864</v>
      </c>
      <c r="B160" s="13" t="s">
        <v>138</v>
      </c>
      <c r="C160" s="11" t="s">
        <v>214</v>
      </c>
      <c r="D160" s="12">
        <v>896.04000000000008</v>
      </c>
      <c r="E160" s="17">
        <v>79.155055606019033</v>
      </c>
      <c r="F160" s="26">
        <f t="shared" si="20"/>
        <v>79.155055606019033</v>
      </c>
      <c r="G160" s="26">
        <f t="shared" si="21"/>
        <v>70926.096025217295</v>
      </c>
      <c r="H160" s="100"/>
      <c r="I160" s="101"/>
    </row>
    <row r="161" spans="1:9" ht="29" x14ac:dyDescent="0.35">
      <c r="A161" s="60">
        <v>865</v>
      </c>
      <c r="B161" s="13" t="s">
        <v>139</v>
      </c>
      <c r="C161" s="11" t="s">
        <v>214</v>
      </c>
      <c r="D161" s="12">
        <v>59.180000000000014</v>
      </c>
      <c r="E161" s="17">
        <v>55.442575976313378</v>
      </c>
      <c r="F161" s="26">
        <f t="shared" ref="F161:F167" si="22">E161*(1-G$17)</f>
        <v>55.442575976313378</v>
      </c>
      <c r="G161" s="26">
        <f t="shared" si="21"/>
        <v>3281.0916462782266</v>
      </c>
      <c r="H161" s="100"/>
      <c r="I161" s="101"/>
    </row>
    <row r="162" spans="1:9" x14ac:dyDescent="0.35">
      <c r="A162" s="60">
        <v>866</v>
      </c>
      <c r="B162" s="13" t="s">
        <v>140</v>
      </c>
      <c r="C162" s="11" t="s">
        <v>214</v>
      </c>
      <c r="D162" s="12">
        <v>59.180000000000014</v>
      </c>
      <c r="E162" s="17">
        <v>10.374997732720763</v>
      </c>
      <c r="F162" s="26">
        <f t="shared" si="22"/>
        <v>10.374997732720763</v>
      </c>
      <c r="G162" s="26">
        <f t="shared" ref="G162:G228" si="23">F162*D162</f>
        <v>613.99236582241485</v>
      </c>
      <c r="H162" s="100"/>
      <c r="I162" s="101"/>
    </row>
    <row r="163" spans="1:9" ht="29" x14ac:dyDescent="0.35">
      <c r="A163" s="60">
        <v>867</v>
      </c>
      <c r="B163" s="13" t="s">
        <v>141</v>
      </c>
      <c r="C163" s="11" t="s">
        <v>214</v>
      </c>
      <c r="D163" s="12">
        <v>41.580000000000005</v>
      </c>
      <c r="E163" s="17">
        <v>27.292673258007834</v>
      </c>
      <c r="F163" s="26">
        <f t="shared" si="22"/>
        <v>27.292673258007834</v>
      </c>
      <c r="G163" s="26">
        <f t="shared" si="23"/>
        <v>1134.8293540679658</v>
      </c>
      <c r="H163" s="100"/>
      <c r="I163" s="101"/>
    </row>
    <row r="164" spans="1:9" x14ac:dyDescent="0.35">
      <c r="A164" s="60">
        <v>868</v>
      </c>
      <c r="B164" s="13" t="s">
        <v>41</v>
      </c>
      <c r="C164" s="11" t="s">
        <v>214</v>
      </c>
      <c r="D164" s="12">
        <v>21</v>
      </c>
      <c r="E164" s="17">
        <v>530.80152434257639</v>
      </c>
      <c r="F164" s="26">
        <f t="shared" si="22"/>
        <v>530.80152434257639</v>
      </c>
      <c r="G164" s="26">
        <f t="shared" si="23"/>
        <v>11146.832011194105</v>
      </c>
      <c r="H164" s="100"/>
      <c r="I164" s="101"/>
    </row>
    <row r="165" spans="1:9" ht="43.5" x14ac:dyDescent="0.35">
      <c r="A165" s="60">
        <v>869</v>
      </c>
      <c r="B165" s="13" t="s">
        <v>142</v>
      </c>
      <c r="C165" s="11" t="s">
        <v>237</v>
      </c>
      <c r="D165" s="12">
        <v>1</v>
      </c>
      <c r="E165" s="17">
        <v>2743.9536834661785</v>
      </c>
      <c r="F165" s="26">
        <f t="shared" si="22"/>
        <v>2743.9536834661785</v>
      </c>
      <c r="G165" s="26">
        <f t="shared" si="23"/>
        <v>2743.9536834661785</v>
      </c>
      <c r="H165" s="100"/>
      <c r="I165" s="101"/>
    </row>
    <row r="166" spans="1:9" ht="29" x14ac:dyDescent="0.35">
      <c r="A166" s="60">
        <v>870</v>
      </c>
      <c r="B166" s="13" t="s">
        <v>143</v>
      </c>
      <c r="C166" s="9" t="s">
        <v>237</v>
      </c>
      <c r="D166" s="12">
        <v>11</v>
      </c>
      <c r="E166" s="17">
        <v>1350.4137389119242</v>
      </c>
      <c r="F166" s="26">
        <f t="shared" si="22"/>
        <v>1350.4137389119242</v>
      </c>
      <c r="G166" s="26">
        <f t="shared" si="23"/>
        <v>14854.551128031166</v>
      </c>
      <c r="H166" s="100"/>
      <c r="I166" s="101"/>
    </row>
    <row r="167" spans="1:9" x14ac:dyDescent="0.35">
      <c r="A167" s="60">
        <v>871</v>
      </c>
      <c r="B167" s="13" t="s">
        <v>144</v>
      </c>
      <c r="C167" s="9" t="s">
        <v>214</v>
      </c>
      <c r="D167" s="12">
        <v>6.1</v>
      </c>
      <c r="E167" s="17">
        <v>98.909152139644092</v>
      </c>
      <c r="F167" s="26">
        <f t="shared" si="22"/>
        <v>98.909152139644092</v>
      </c>
      <c r="G167" s="26">
        <f t="shared" si="23"/>
        <v>603.3458280518289</v>
      </c>
      <c r="H167" s="100"/>
      <c r="I167" s="101"/>
    </row>
    <row r="168" spans="1:9" x14ac:dyDescent="0.35">
      <c r="A168" s="60">
        <v>872</v>
      </c>
      <c r="B168" s="13" t="s">
        <v>255</v>
      </c>
      <c r="C168" s="9" t="s">
        <v>20</v>
      </c>
      <c r="D168" s="12">
        <v>39.159999999999997</v>
      </c>
      <c r="E168" s="17">
        <v>1.8531283921141579</v>
      </c>
      <c r="F168" s="26">
        <f t="shared" ref="F168:F170" si="24">E168*(1-G$17)</f>
        <v>1.8531283921141579</v>
      </c>
      <c r="G168" s="26">
        <f t="shared" ref="G168:G170" si="25">F168*D168</f>
        <v>72.568507835190417</v>
      </c>
      <c r="H168" s="100"/>
      <c r="I168" s="101"/>
    </row>
    <row r="169" spans="1:9" x14ac:dyDescent="0.35">
      <c r="A169" s="60">
        <v>873</v>
      </c>
      <c r="B169" s="13" t="s">
        <v>256</v>
      </c>
      <c r="C169" s="9" t="s">
        <v>20</v>
      </c>
      <c r="D169" s="12">
        <v>39.159999999999997</v>
      </c>
      <c r="E169" s="17">
        <v>11.383502980129826</v>
      </c>
      <c r="F169" s="26">
        <f t="shared" si="24"/>
        <v>11.383502980129826</v>
      </c>
      <c r="G169" s="26">
        <f t="shared" si="25"/>
        <v>445.77797670188397</v>
      </c>
      <c r="H169" s="100"/>
      <c r="I169" s="101"/>
    </row>
    <row r="170" spans="1:9" ht="29" x14ac:dyDescent="0.35">
      <c r="A170" s="60">
        <v>874</v>
      </c>
      <c r="B170" s="13" t="s">
        <v>257</v>
      </c>
      <c r="C170" s="9" t="s">
        <v>20</v>
      </c>
      <c r="D170" s="12">
        <v>184.8</v>
      </c>
      <c r="E170" s="17">
        <v>73.078811490379408</v>
      </c>
      <c r="F170" s="26">
        <f t="shared" si="24"/>
        <v>73.078811490379408</v>
      </c>
      <c r="G170" s="26">
        <f t="shared" si="25"/>
        <v>13504.964363422116</v>
      </c>
      <c r="H170" s="100"/>
      <c r="I170" s="101"/>
    </row>
    <row r="171" spans="1:9" ht="18.5" x14ac:dyDescent="0.45">
      <c r="A171" s="59">
        <v>9</v>
      </c>
      <c r="B171" s="24" t="s">
        <v>145</v>
      </c>
      <c r="C171" s="22"/>
      <c r="D171" s="25"/>
      <c r="E171" s="29"/>
      <c r="F171" s="28"/>
      <c r="G171" s="28"/>
      <c r="H171" s="100"/>
      <c r="I171" s="101"/>
    </row>
    <row r="172" spans="1:9" ht="29" x14ac:dyDescent="0.35">
      <c r="A172" s="58">
        <v>901</v>
      </c>
      <c r="B172" s="13" t="s">
        <v>146</v>
      </c>
      <c r="C172" s="9" t="s">
        <v>236</v>
      </c>
      <c r="D172" s="12">
        <v>1300</v>
      </c>
      <c r="E172" s="17">
        <v>4.7903999251930616</v>
      </c>
      <c r="F172" s="26">
        <f t="shared" ref="F172:F235" si="26">E172*(1-G$17)</f>
        <v>4.7903999251930616</v>
      </c>
      <c r="G172" s="26">
        <f t="shared" si="23"/>
        <v>6227.5199027509798</v>
      </c>
      <c r="H172" s="100"/>
      <c r="I172" s="101"/>
    </row>
    <row r="173" spans="1:9" ht="29" x14ac:dyDescent="0.35">
      <c r="A173" s="58">
        <v>902</v>
      </c>
      <c r="B173" s="13" t="s">
        <v>147</v>
      </c>
      <c r="C173" s="9" t="s">
        <v>236</v>
      </c>
      <c r="D173" s="12">
        <v>300</v>
      </c>
      <c r="E173" s="17">
        <v>10.324572470350308</v>
      </c>
      <c r="F173" s="26">
        <f t="shared" si="26"/>
        <v>10.324572470350308</v>
      </c>
      <c r="G173" s="26">
        <f t="shared" si="23"/>
        <v>3097.3717411050925</v>
      </c>
      <c r="H173" s="100"/>
      <c r="I173" s="101"/>
    </row>
    <row r="174" spans="1:9" x14ac:dyDescent="0.35">
      <c r="A174" s="58">
        <v>903</v>
      </c>
      <c r="B174" s="13" t="s">
        <v>148</v>
      </c>
      <c r="C174" s="9" t="s">
        <v>237</v>
      </c>
      <c r="D174" s="12">
        <v>270</v>
      </c>
      <c r="E174" s="17">
        <v>215.74448505198433</v>
      </c>
      <c r="F174" s="26">
        <f t="shared" si="26"/>
        <v>215.74448505198433</v>
      </c>
      <c r="G174" s="26">
        <f t="shared" si="23"/>
        <v>58251.01096403577</v>
      </c>
      <c r="H174" s="100"/>
      <c r="I174" s="101"/>
    </row>
    <row r="175" spans="1:9" x14ac:dyDescent="0.35">
      <c r="A175" s="58">
        <v>904</v>
      </c>
      <c r="B175" s="13" t="s">
        <v>149</v>
      </c>
      <c r="C175" s="9" t="s">
        <v>237</v>
      </c>
      <c r="D175" s="12">
        <v>70</v>
      </c>
      <c r="E175" s="17">
        <v>48.471283453598218</v>
      </c>
      <c r="F175" s="26">
        <f t="shared" si="26"/>
        <v>48.471283453598218</v>
      </c>
      <c r="G175" s="26">
        <f t="shared" si="23"/>
        <v>3392.9898417518752</v>
      </c>
      <c r="H175" s="100"/>
      <c r="I175" s="101"/>
    </row>
    <row r="176" spans="1:9" x14ac:dyDescent="0.35">
      <c r="A176" s="58">
        <v>905</v>
      </c>
      <c r="B176" s="13" t="s">
        <v>150</v>
      </c>
      <c r="C176" s="9" t="s">
        <v>237</v>
      </c>
      <c r="D176" s="12">
        <v>25</v>
      </c>
      <c r="E176" s="17">
        <v>30.292976369049807</v>
      </c>
      <c r="F176" s="26">
        <f t="shared" si="26"/>
        <v>30.292976369049807</v>
      </c>
      <c r="G176" s="26">
        <f t="shared" si="23"/>
        <v>757.32440922624517</v>
      </c>
      <c r="H176" s="100"/>
      <c r="I176" s="101"/>
    </row>
    <row r="177" spans="1:9" x14ac:dyDescent="0.35">
      <c r="A177" s="58">
        <v>906</v>
      </c>
      <c r="B177" s="13" t="s">
        <v>151</v>
      </c>
      <c r="C177" s="9" t="s">
        <v>237</v>
      </c>
      <c r="D177" s="12">
        <v>16</v>
      </c>
      <c r="E177" s="17">
        <v>111.41461720751651</v>
      </c>
      <c r="F177" s="26">
        <f t="shared" si="26"/>
        <v>111.41461720751651</v>
      </c>
      <c r="G177" s="26">
        <f t="shared" si="23"/>
        <v>1782.6338753202642</v>
      </c>
      <c r="H177" s="100"/>
      <c r="I177" s="101"/>
    </row>
    <row r="178" spans="1:9" x14ac:dyDescent="0.35">
      <c r="A178" s="58">
        <v>907</v>
      </c>
      <c r="B178" s="13" t="s">
        <v>152</v>
      </c>
      <c r="C178" s="9" t="s">
        <v>237</v>
      </c>
      <c r="D178" s="12">
        <v>71</v>
      </c>
      <c r="E178" s="17">
        <v>33.81013841938892</v>
      </c>
      <c r="F178" s="26">
        <f t="shared" si="26"/>
        <v>33.81013841938892</v>
      </c>
      <c r="G178" s="26">
        <f t="shared" si="23"/>
        <v>2400.5198277766135</v>
      </c>
      <c r="H178" s="100"/>
      <c r="I178" s="101"/>
    </row>
    <row r="179" spans="1:9" ht="29" x14ac:dyDescent="0.35">
      <c r="A179" s="58">
        <v>908</v>
      </c>
      <c r="B179" s="13" t="s">
        <v>153</v>
      </c>
      <c r="C179" s="9" t="s">
        <v>237</v>
      </c>
      <c r="D179" s="12">
        <v>6</v>
      </c>
      <c r="E179" s="17">
        <v>34.276572096315618</v>
      </c>
      <c r="F179" s="26">
        <f t="shared" si="26"/>
        <v>34.276572096315618</v>
      </c>
      <c r="G179" s="26">
        <f t="shared" si="23"/>
        <v>205.65943257789371</v>
      </c>
      <c r="H179" s="100"/>
      <c r="I179" s="101"/>
    </row>
    <row r="180" spans="1:9" ht="29" x14ac:dyDescent="0.35">
      <c r="A180" s="58">
        <v>909</v>
      </c>
      <c r="B180" s="13" t="s">
        <v>154</v>
      </c>
      <c r="C180" s="9" t="s">
        <v>237</v>
      </c>
      <c r="D180" s="12">
        <v>20</v>
      </c>
      <c r="E180" s="17">
        <v>66.977354743554571</v>
      </c>
      <c r="F180" s="26">
        <f t="shared" si="26"/>
        <v>66.977354743554571</v>
      </c>
      <c r="G180" s="26">
        <f t="shared" si="23"/>
        <v>1339.5470948710913</v>
      </c>
      <c r="H180" s="100"/>
      <c r="I180" s="101"/>
    </row>
    <row r="181" spans="1:9" x14ac:dyDescent="0.35">
      <c r="A181" s="58">
        <v>910</v>
      </c>
      <c r="B181" s="13" t="s">
        <v>155</v>
      </c>
      <c r="C181" s="9" t="s">
        <v>237</v>
      </c>
      <c r="D181" s="12">
        <v>11</v>
      </c>
      <c r="E181" s="17">
        <v>4.9794946590822615</v>
      </c>
      <c r="F181" s="26">
        <f t="shared" si="26"/>
        <v>4.9794946590822615</v>
      </c>
      <c r="G181" s="26">
        <f t="shared" si="23"/>
        <v>54.774441249904875</v>
      </c>
      <c r="H181" s="100"/>
      <c r="I181" s="101"/>
    </row>
    <row r="182" spans="1:9" x14ac:dyDescent="0.35">
      <c r="A182" s="58">
        <v>911</v>
      </c>
      <c r="B182" s="13" t="s">
        <v>156</v>
      </c>
      <c r="C182" s="9" t="s">
        <v>237</v>
      </c>
      <c r="D182" s="12">
        <v>40</v>
      </c>
      <c r="E182" s="17">
        <v>27.683469041378849</v>
      </c>
      <c r="F182" s="26">
        <f t="shared" si="26"/>
        <v>27.683469041378849</v>
      </c>
      <c r="G182" s="26">
        <f t="shared" si="23"/>
        <v>1107.338761655154</v>
      </c>
      <c r="H182" s="100"/>
      <c r="I182" s="101"/>
    </row>
    <row r="183" spans="1:9" ht="43.5" x14ac:dyDescent="0.35">
      <c r="A183" s="58">
        <v>912</v>
      </c>
      <c r="B183" s="13" t="s">
        <v>157</v>
      </c>
      <c r="C183" s="9" t="s">
        <v>237</v>
      </c>
      <c r="D183" s="12">
        <v>4</v>
      </c>
      <c r="E183" s="17">
        <v>346.47197774738447</v>
      </c>
      <c r="F183" s="26">
        <f t="shared" si="26"/>
        <v>346.47197774738447</v>
      </c>
      <c r="G183" s="26">
        <f t="shared" si="23"/>
        <v>1385.8879109895379</v>
      </c>
      <c r="H183" s="100"/>
      <c r="I183" s="101"/>
    </row>
    <row r="184" spans="1:9" x14ac:dyDescent="0.35">
      <c r="A184" s="58">
        <v>913</v>
      </c>
      <c r="B184" s="13" t="s">
        <v>158</v>
      </c>
      <c r="C184" s="9" t="s">
        <v>236</v>
      </c>
      <c r="D184" s="12">
        <v>72</v>
      </c>
      <c r="E184" s="17">
        <v>15.707469228396198</v>
      </c>
      <c r="F184" s="26">
        <f t="shared" si="26"/>
        <v>15.707469228396198</v>
      </c>
      <c r="G184" s="26">
        <f t="shared" si="23"/>
        <v>1130.9377844445262</v>
      </c>
      <c r="H184" s="100"/>
      <c r="I184" s="101"/>
    </row>
    <row r="185" spans="1:9" ht="29" x14ac:dyDescent="0.35">
      <c r="A185" s="58">
        <v>914</v>
      </c>
      <c r="B185" s="13" t="s">
        <v>159</v>
      </c>
      <c r="C185" s="9" t="s">
        <v>236</v>
      </c>
      <c r="D185" s="12">
        <v>36</v>
      </c>
      <c r="E185" s="17">
        <v>16.96810078765753</v>
      </c>
      <c r="F185" s="26">
        <f t="shared" si="26"/>
        <v>16.96810078765753</v>
      </c>
      <c r="G185" s="26">
        <f t="shared" si="23"/>
        <v>610.8516283556711</v>
      </c>
      <c r="H185" s="100"/>
      <c r="I185" s="101"/>
    </row>
    <row r="186" spans="1:9" x14ac:dyDescent="0.35">
      <c r="A186" s="58">
        <v>915</v>
      </c>
      <c r="B186" s="13" t="s">
        <v>160</v>
      </c>
      <c r="C186" s="9" t="s">
        <v>237</v>
      </c>
      <c r="D186" s="12">
        <v>4</v>
      </c>
      <c r="E186" s="17">
        <v>64.519123202994976</v>
      </c>
      <c r="F186" s="26">
        <f t="shared" si="26"/>
        <v>64.519123202994976</v>
      </c>
      <c r="G186" s="26">
        <f t="shared" si="23"/>
        <v>258.0764928119799</v>
      </c>
      <c r="H186" s="100"/>
      <c r="I186" s="101"/>
    </row>
    <row r="187" spans="1:9" ht="29" x14ac:dyDescent="0.35">
      <c r="A187" s="58">
        <v>916</v>
      </c>
      <c r="B187" s="13" t="s">
        <v>161</v>
      </c>
      <c r="C187" s="9" t="s">
        <v>236</v>
      </c>
      <c r="D187" s="12">
        <v>1311</v>
      </c>
      <c r="E187" s="17">
        <v>15.631831334840516</v>
      </c>
      <c r="F187" s="26">
        <f t="shared" si="26"/>
        <v>15.631831334840516</v>
      </c>
      <c r="G187" s="26">
        <f t="shared" si="23"/>
        <v>20493.330879975918</v>
      </c>
      <c r="H187" s="100"/>
      <c r="I187" s="101"/>
    </row>
    <row r="188" spans="1:9" x14ac:dyDescent="0.35">
      <c r="A188" s="58">
        <v>917</v>
      </c>
      <c r="B188" s="13" t="s">
        <v>162</v>
      </c>
      <c r="C188" s="9" t="s">
        <v>237</v>
      </c>
      <c r="D188" s="12">
        <v>12</v>
      </c>
      <c r="E188" s="17">
        <v>335.85746001840408</v>
      </c>
      <c r="F188" s="26">
        <f t="shared" si="26"/>
        <v>335.85746001840408</v>
      </c>
      <c r="G188" s="26">
        <f t="shared" si="23"/>
        <v>4030.2895202208492</v>
      </c>
      <c r="H188" s="100"/>
      <c r="I188" s="101"/>
    </row>
    <row r="189" spans="1:9" ht="29" x14ac:dyDescent="0.35">
      <c r="A189" s="58">
        <v>918</v>
      </c>
      <c r="B189" s="13" t="s">
        <v>163</v>
      </c>
      <c r="C189" s="9" t="s">
        <v>237</v>
      </c>
      <c r="D189" s="12">
        <v>5</v>
      </c>
      <c r="E189" s="17">
        <v>3315.5744576976367</v>
      </c>
      <c r="F189" s="26">
        <f t="shared" si="26"/>
        <v>3315.5744576976367</v>
      </c>
      <c r="G189" s="26">
        <f t="shared" si="23"/>
        <v>16577.872288488183</v>
      </c>
      <c r="H189" s="100"/>
      <c r="I189" s="101"/>
    </row>
    <row r="190" spans="1:9" ht="29" x14ac:dyDescent="0.35">
      <c r="A190" s="58">
        <v>919</v>
      </c>
      <c r="B190" s="13" t="s">
        <v>164</v>
      </c>
      <c r="C190" s="9" t="s">
        <v>237</v>
      </c>
      <c r="D190" s="12">
        <v>7</v>
      </c>
      <c r="E190" s="17">
        <v>959.61795554091111</v>
      </c>
      <c r="F190" s="26">
        <f t="shared" si="26"/>
        <v>959.61795554091111</v>
      </c>
      <c r="G190" s="26">
        <f t="shared" si="23"/>
        <v>6717.3256887863781</v>
      </c>
      <c r="H190" s="100"/>
      <c r="I190" s="101"/>
    </row>
    <row r="191" spans="1:9" x14ac:dyDescent="0.35">
      <c r="A191" s="58">
        <v>920</v>
      </c>
      <c r="B191" s="13" t="s">
        <v>165</v>
      </c>
      <c r="C191" s="9" t="s">
        <v>237</v>
      </c>
      <c r="D191" s="12">
        <v>8</v>
      </c>
      <c r="E191" s="17">
        <v>16.89246289410185</v>
      </c>
      <c r="F191" s="26">
        <f t="shared" si="26"/>
        <v>16.89246289410185</v>
      </c>
      <c r="G191" s="26">
        <f t="shared" si="23"/>
        <v>135.1397031528148</v>
      </c>
      <c r="H191" s="100"/>
      <c r="I191" s="101"/>
    </row>
    <row r="192" spans="1:9" ht="29" x14ac:dyDescent="0.35">
      <c r="A192" s="58">
        <v>921</v>
      </c>
      <c r="B192" s="13" t="s">
        <v>166</v>
      </c>
      <c r="C192" s="9" t="s">
        <v>237</v>
      </c>
      <c r="D192" s="12">
        <v>5</v>
      </c>
      <c r="E192" s="17">
        <v>443.25066255187693</v>
      </c>
      <c r="F192" s="26">
        <f t="shared" si="26"/>
        <v>443.25066255187693</v>
      </c>
      <c r="G192" s="26">
        <f t="shared" si="23"/>
        <v>2216.2533127593847</v>
      </c>
      <c r="H192" s="100"/>
      <c r="I192" s="101"/>
    </row>
    <row r="193" spans="1:9" ht="29" x14ac:dyDescent="0.35">
      <c r="A193" s="58">
        <v>922</v>
      </c>
      <c r="B193" s="13" t="s">
        <v>167</v>
      </c>
      <c r="C193" s="9" t="s">
        <v>237</v>
      </c>
      <c r="D193" s="12">
        <v>7</v>
      </c>
      <c r="E193" s="17">
        <v>1779.9865490458155</v>
      </c>
      <c r="F193" s="26">
        <f t="shared" si="26"/>
        <v>1779.9865490458155</v>
      </c>
      <c r="G193" s="26">
        <f t="shared" si="23"/>
        <v>12459.905843320708</v>
      </c>
      <c r="H193" s="100"/>
      <c r="I193" s="101"/>
    </row>
    <row r="194" spans="1:9" x14ac:dyDescent="0.35">
      <c r="A194" s="58">
        <v>923</v>
      </c>
      <c r="B194" s="13" t="s">
        <v>168</v>
      </c>
      <c r="C194" s="9" t="s">
        <v>237</v>
      </c>
      <c r="D194" s="12">
        <v>7</v>
      </c>
      <c r="E194" s="17">
        <v>96.362676389936212</v>
      </c>
      <c r="F194" s="26">
        <f t="shared" si="26"/>
        <v>96.362676389936212</v>
      </c>
      <c r="G194" s="26">
        <f t="shared" si="23"/>
        <v>674.53873472955343</v>
      </c>
      <c r="H194" s="100"/>
      <c r="I194" s="101"/>
    </row>
    <row r="195" spans="1:9" x14ac:dyDescent="0.35">
      <c r="A195" s="58">
        <v>924</v>
      </c>
      <c r="B195" s="13" t="s">
        <v>169</v>
      </c>
      <c r="C195" s="9" t="s">
        <v>237</v>
      </c>
      <c r="D195" s="12">
        <v>4</v>
      </c>
      <c r="E195" s="17">
        <v>55.06438650853498</v>
      </c>
      <c r="F195" s="26">
        <f t="shared" si="26"/>
        <v>55.06438650853498</v>
      </c>
      <c r="G195" s="26">
        <f t="shared" si="23"/>
        <v>220.25754603413992</v>
      </c>
      <c r="H195" s="100"/>
      <c r="I195" s="101"/>
    </row>
    <row r="196" spans="1:9" x14ac:dyDescent="0.35">
      <c r="A196" s="58">
        <v>925</v>
      </c>
      <c r="B196" s="13" t="s">
        <v>170</v>
      </c>
      <c r="C196" s="9" t="s">
        <v>237</v>
      </c>
      <c r="D196" s="12">
        <v>4</v>
      </c>
      <c r="E196" s="17">
        <v>419.28605661031906</v>
      </c>
      <c r="F196" s="26">
        <f t="shared" si="26"/>
        <v>419.28605661031906</v>
      </c>
      <c r="G196" s="26">
        <f t="shared" si="23"/>
        <v>1677.1442264412763</v>
      </c>
      <c r="H196" s="100"/>
      <c r="I196" s="101"/>
    </row>
    <row r="197" spans="1:9" x14ac:dyDescent="0.35">
      <c r="A197" s="58">
        <v>926</v>
      </c>
      <c r="B197" s="13" t="s">
        <v>171</v>
      </c>
      <c r="C197" s="9" t="s">
        <v>237</v>
      </c>
      <c r="D197" s="12">
        <v>4</v>
      </c>
      <c r="E197" s="17">
        <v>227.46835855311474</v>
      </c>
      <c r="F197" s="26">
        <f t="shared" si="26"/>
        <v>227.46835855311474</v>
      </c>
      <c r="G197" s="26">
        <f t="shared" si="23"/>
        <v>909.87343421245896</v>
      </c>
      <c r="H197" s="100"/>
      <c r="I197" s="101"/>
    </row>
    <row r="198" spans="1:9" ht="29" x14ac:dyDescent="0.35">
      <c r="A198" s="58">
        <v>927</v>
      </c>
      <c r="B198" s="13" t="s">
        <v>172</v>
      </c>
      <c r="C198" s="9" t="s">
        <v>237</v>
      </c>
      <c r="D198" s="12">
        <v>19</v>
      </c>
      <c r="E198" s="17">
        <v>26.77581431871069</v>
      </c>
      <c r="F198" s="26">
        <f t="shared" si="26"/>
        <v>26.77581431871069</v>
      </c>
      <c r="G198" s="26">
        <f t="shared" si="23"/>
        <v>508.74047205550312</v>
      </c>
      <c r="H198" s="100"/>
      <c r="I198" s="101"/>
    </row>
    <row r="199" spans="1:9" ht="29" x14ac:dyDescent="0.35">
      <c r="A199" s="58">
        <v>928</v>
      </c>
      <c r="B199" s="13" t="s">
        <v>173</v>
      </c>
      <c r="C199" s="9" t="s">
        <v>237</v>
      </c>
      <c r="D199" s="12">
        <v>3</v>
      </c>
      <c r="E199" s="17">
        <v>20.712176518663682</v>
      </c>
      <c r="F199" s="26">
        <f t="shared" si="26"/>
        <v>20.712176518663682</v>
      </c>
      <c r="G199" s="26">
        <f t="shared" si="23"/>
        <v>62.136529555991046</v>
      </c>
      <c r="H199" s="100"/>
      <c r="I199" s="101"/>
    </row>
    <row r="200" spans="1:9" ht="29" x14ac:dyDescent="0.35">
      <c r="A200" s="58">
        <v>929</v>
      </c>
      <c r="B200" s="13" t="s">
        <v>174</v>
      </c>
      <c r="C200" s="9" t="s">
        <v>237</v>
      </c>
      <c r="D200" s="12">
        <v>3</v>
      </c>
      <c r="E200" s="17">
        <v>31.124993198162286</v>
      </c>
      <c r="F200" s="26">
        <f t="shared" si="26"/>
        <v>31.124993198162286</v>
      </c>
      <c r="G200" s="26">
        <f t="shared" si="23"/>
        <v>93.374979594486859</v>
      </c>
      <c r="H200" s="100"/>
      <c r="I200" s="101"/>
    </row>
    <row r="201" spans="1:9" x14ac:dyDescent="0.35">
      <c r="A201" s="58">
        <v>930</v>
      </c>
      <c r="B201" s="13" t="s">
        <v>175</v>
      </c>
      <c r="C201" s="9" t="s">
        <v>237</v>
      </c>
      <c r="D201" s="12">
        <v>2</v>
      </c>
      <c r="E201" s="17">
        <v>37.188630998209291</v>
      </c>
      <c r="F201" s="26">
        <f t="shared" si="26"/>
        <v>37.188630998209291</v>
      </c>
      <c r="G201" s="26">
        <f t="shared" si="23"/>
        <v>74.377261996418582</v>
      </c>
      <c r="H201" s="100"/>
      <c r="I201" s="101"/>
    </row>
    <row r="202" spans="1:9" x14ac:dyDescent="0.35">
      <c r="A202" s="58">
        <v>931</v>
      </c>
      <c r="B202" s="13" t="s">
        <v>176</v>
      </c>
      <c r="C202" s="9" t="s">
        <v>237</v>
      </c>
      <c r="D202" s="12">
        <v>4</v>
      </c>
      <c r="E202" s="17">
        <v>107.67054147651037</v>
      </c>
      <c r="F202" s="26">
        <f t="shared" si="26"/>
        <v>107.67054147651037</v>
      </c>
      <c r="G202" s="26">
        <f t="shared" si="23"/>
        <v>430.68216590604146</v>
      </c>
      <c r="H202" s="100"/>
      <c r="I202" s="101"/>
    </row>
    <row r="203" spans="1:9" ht="29" x14ac:dyDescent="0.35">
      <c r="A203" s="58">
        <v>932</v>
      </c>
      <c r="B203" s="13" t="s">
        <v>177</v>
      </c>
      <c r="C203" s="9" t="s">
        <v>237</v>
      </c>
      <c r="D203" s="12">
        <v>20</v>
      </c>
      <c r="E203" s="17">
        <v>176.90442671114272</v>
      </c>
      <c r="F203" s="26">
        <f t="shared" si="26"/>
        <v>176.90442671114272</v>
      </c>
      <c r="G203" s="26">
        <f t="shared" si="23"/>
        <v>3538.0885342228544</v>
      </c>
      <c r="H203" s="100"/>
      <c r="I203" s="101"/>
    </row>
    <row r="204" spans="1:9" x14ac:dyDescent="0.35">
      <c r="A204" s="58">
        <v>933</v>
      </c>
      <c r="B204" s="13" t="s">
        <v>178</v>
      </c>
      <c r="C204" s="9" t="s">
        <v>238</v>
      </c>
      <c r="D204" s="12">
        <v>14</v>
      </c>
      <c r="E204" s="17">
        <v>131.66036004925351</v>
      </c>
      <c r="F204" s="26">
        <f t="shared" si="26"/>
        <v>131.66036004925351</v>
      </c>
      <c r="G204" s="26">
        <f t="shared" si="23"/>
        <v>1843.2450406895491</v>
      </c>
      <c r="H204" s="100"/>
      <c r="I204" s="101"/>
    </row>
    <row r="205" spans="1:9" x14ac:dyDescent="0.35">
      <c r="A205" s="58">
        <v>934</v>
      </c>
      <c r="B205" s="13" t="s">
        <v>179</v>
      </c>
      <c r="C205" s="9" t="s">
        <v>238</v>
      </c>
      <c r="D205" s="12">
        <v>52</v>
      </c>
      <c r="E205" s="17">
        <v>118.65064235767657</v>
      </c>
      <c r="F205" s="26">
        <f t="shared" si="26"/>
        <v>118.65064235767657</v>
      </c>
      <c r="G205" s="26">
        <f t="shared" si="23"/>
        <v>6169.8334025991817</v>
      </c>
      <c r="H205" s="100"/>
      <c r="I205" s="101"/>
    </row>
    <row r="206" spans="1:9" x14ac:dyDescent="0.35">
      <c r="A206" s="58">
        <v>935</v>
      </c>
      <c r="B206" s="13" t="s">
        <v>180</v>
      </c>
      <c r="C206" s="9" t="s">
        <v>238</v>
      </c>
      <c r="D206" s="12">
        <v>243</v>
      </c>
      <c r="E206" s="17">
        <v>134.87497052536989</v>
      </c>
      <c r="F206" s="26">
        <f t="shared" si="26"/>
        <v>134.87497052536989</v>
      </c>
      <c r="G206" s="26">
        <f t="shared" si="23"/>
        <v>32774.617837664882</v>
      </c>
      <c r="H206" s="100"/>
      <c r="I206" s="101"/>
    </row>
    <row r="207" spans="1:9" x14ac:dyDescent="0.35">
      <c r="A207" s="58">
        <v>936</v>
      </c>
      <c r="B207" s="13" t="s">
        <v>181</v>
      </c>
      <c r="C207" s="9" t="s">
        <v>237</v>
      </c>
      <c r="D207" s="12">
        <v>4</v>
      </c>
      <c r="E207" s="17">
        <v>66.069700020886401</v>
      </c>
      <c r="F207" s="26">
        <f t="shared" si="26"/>
        <v>66.069700020886401</v>
      </c>
      <c r="G207" s="26">
        <f t="shared" si="23"/>
        <v>264.2788000835456</v>
      </c>
      <c r="H207" s="100"/>
      <c r="I207" s="101"/>
    </row>
    <row r="208" spans="1:9" x14ac:dyDescent="0.35">
      <c r="A208" s="58">
        <v>937</v>
      </c>
      <c r="B208" s="13" t="s">
        <v>182</v>
      </c>
      <c r="C208" s="9" t="s">
        <v>237</v>
      </c>
      <c r="D208" s="12">
        <v>9</v>
      </c>
      <c r="E208" s="17">
        <v>53.186045485235596</v>
      </c>
      <c r="F208" s="26">
        <f t="shared" si="26"/>
        <v>53.186045485235596</v>
      </c>
      <c r="G208" s="26">
        <f t="shared" si="23"/>
        <v>478.67440936712035</v>
      </c>
      <c r="H208" s="100"/>
      <c r="I208" s="101"/>
    </row>
    <row r="209" spans="1:9" ht="29" x14ac:dyDescent="0.35">
      <c r="A209" s="58">
        <v>938</v>
      </c>
      <c r="B209" s="13" t="s">
        <v>183</v>
      </c>
      <c r="C209" s="9" t="s">
        <v>237</v>
      </c>
      <c r="D209" s="12">
        <v>1</v>
      </c>
      <c r="E209" s="17">
        <v>484.49852717090772</v>
      </c>
      <c r="F209" s="26">
        <f t="shared" si="26"/>
        <v>484.49852717090772</v>
      </c>
      <c r="G209" s="26">
        <f t="shared" si="23"/>
        <v>484.49852717090772</v>
      </c>
      <c r="H209" s="100"/>
      <c r="I209" s="101"/>
    </row>
    <row r="210" spans="1:9" x14ac:dyDescent="0.35">
      <c r="A210" s="58">
        <v>939</v>
      </c>
      <c r="B210" s="13" t="s">
        <v>184</v>
      </c>
      <c r="C210" s="9" t="s">
        <v>237</v>
      </c>
      <c r="D210" s="12">
        <v>4</v>
      </c>
      <c r="E210" s="17">
        <v>29.927393216864019</v>
      </c>
      <c r="F210" s="26">
        <f t="shared" si="26"/>
        <v>29.927393216864019</v>
      </c>
      <c r="G210" s="26">
        <f t="shared" si="23"/>
        <v>119.70957286745607</v>
      </c>
      <c r="H210" s="100"/>
      <c r="I210" s="101"/>
    </row>
    <row r="211" spans="1:9" x14ac:dyDescent="0.35">
      <c r="A211" s="58">
        <v>940</v>
      </c>
      <c r="B211" s="13" t="s">
        <v>185</v>
      </c>
      <c r="C211" s="9" t="s">
        <v>11</v>
      </c>
      <c r="D211" s="12">
        <v>3</v>
      </c>
      <c r="E211" s="17">
        <v>630.31577963066593</v>
      </c>
      <c r="F211" s="26">
        <f t="shared" si="26"/>
        <v>630.31577963066593</v>
      </c>
      <c r="G211" s="26">
        <f t="shared" si="23"/>
        <v>1890.9473388919978</v>
      </c>
      <c r="H211" s="100"/>
      <c r="I211" s="101"/>
    </row>
    <row r="212" spans="1:9" x14ac:dyDescent="0.35">
      <c r="A212" s="58">
        <v>941</v>
      </c>
      <c r="B212" s="13" t="s">
        <v>186</v>
      </c>
      <c r="C212" s="9" t="s">
        <v>11</v>
      </c>
      <c r="D212" s="12">
        <v>1</v>
      </c>
      <c r="E212" s="17">
        <v>630.31577963066593</v>
      </c>
      <c r="F212" s="26">
        <f t="shared" si="26"/>
        <v>630.31577963066593</v>
      </c>
      <c r="G212" s="26">
        <f t="shared" si="23"/>
        <v>630.31577963066593</v>
      </c>
      <c r="H212" s="100"/>
      <c r="I212" s="101"/>
    </row>
    <row r="213" spans="1:9" ht="29" x14ac:dyDescent="0.35">
      <c r="A213" s="58">
        <v>942</v>
      </c>
      <c r="B213" s="13" t="s">
        <v>187</v>
      </c>
      <c r="C213" s="9" t="s">
        <v>237</v>
      </c>
      <c r="D213" s="12">
        <v>4</v>
      </c>
      <c r="E213" s="17">
        <v>27.60783114782317</v>
      </c>
      <c r="F213" s="26">
        <f t="shared" si="26"/>
        <v>27.60783114782317</v>
      </c>
      <c r="G213" s="26">
        <f t="shared" si="23"/>
        <v>110.43132459129268</v>
      </c>
      <c r="H213" s="100"/>
      <c r="I213" s="101"/>
    </row>
    <row r="214" spans="1:9" x14ac:dyDescent="0.35">
      <c r="A214" s="58">
        <v>943</v>
      </c>
      <c r="B214" s="13" t="s">
        <v>188</v>
      </c>
      <c r="C214" s="9" t="s">
        <v>237</v>
      </c>
      <c r="D214" s="12">
        <v>2</v>
      </c>
      <c r="E214" s="17">
        <v>52.013658135122554</v>
      </c>
      <c r="F214" s="26">
        <f t="shared" si="26"/>
        <v>52.013658135122554</v>
      </c>
      <c r="G214" s="26">
        <f t="shared" si="23"/>
        <v>104.02731627024511</v>
      </c>
      <c r="H214" s="100"/>
      <c r="I214" s="101"/>
    </row>
    <row r="215" spans="1:9" x14ac:dyDescent="0.35">
      <c r="A215" s="58">
        <v>944</v>
      </c>
      <c r="B215" s="13" t="s">
        <v>189</v>
      </c>
      <c r="C215" s="9" t="s">
        <v>237</v>
      </c>
      <c r="D215" s="12">
        <v>5</v>
      </c>
      <c r="E215" s="17">
        <v>143.33380828801344</v>
      </c>
      <c r="F215" s="26">
        <f t="shared" si="26"/>
        <v>143.33380828801344</v>
      </c>
      <c r="G215" s="26">
        <f t="shared" si="23"/>
        <v>716.66904144006719</v>
      </c>
      <c r="H215" s="100"/>
      <c r="I215" s="101"/>
    </row>
    <row r="216" spans="1:9" x14ac:dyDescent="0.35">
      <c r="A216" s="58">
        <v>945</v>
      </c>
      <c r="B216" s="13" t="s">
        <v>190</v>
      </c>
      <c r="C216" s="9" t="s">
        <v>237</v>
      </c>
      <c r="D216" s="12">
        <v>10</v>
      </c>
      <c r="E216" s="17">
        <v>7.8663409297907121</v>
      </c>
      <c r="F216" s="26">
        <f t="shared" si="26"/>
        <v>7.8663409297907121</v>
      </c>
      <c r="G216" s="26">
        <f t="shared" si="23"/>
        <v>78.663409297907123</v>
      </c>
      <c r="H216" s="100"/>
      <c r="I216" s="101"/>
    </row>
    <row r="217" spans="1:9" ht="29" x14ac:dyDescent="0.35">
      <c r="A217" s="58">
        <v>946</v>
      </c>
      <c r="B217" s="13" t="s">
        <v>191</v>
      </c>
      <c r="C217" s="9" t="s">
        <v>237</v>
      </c>
      <c r="D217" s="12">
        <v>35</v>
      </c>
      <c r="E217" s="17">
        <v>91.194086996964757</v>
      </c>
      <c r="F217" s="26">
        <f t="shared" si="26"/>
        <v>91.194086996964757</v>
      </c>
      <c r="G217" s="26">
        <f t="shared" si="23"/>
        <v>3191.7930448937664</v>
      </c>
      <c r="H217" s="100"/>
      <c r="I217" s="101"/>
    </row>
    <row r="218" spans="1:9" x14ac:dyDescent="0.35">
      <c r="A218" s="58">
        <v>947</v>
      </c>
      <c r="B218" s="13" t="s">
        <v>192</v>
      </c>
      <c r="C218" s="9" t="s">
        <v>237</v>
      </c>
      <c r="D218" s="12">
        <v>20</v>
      </c>
      <c r="E218" s="17">
        <v>48.912504499339676</v>
      </c>
      <c r="F218" s="26">
        <f t="shared" si="26"/>
        <v>48.912504499339676</v>
      </c>
      <c r="G218" s="26">
        <f t="shared" si="23"/>
        <v>978.25008998679345</v>
      </c>
      <c r="H218" s="100"/>
      <c r="I218" s="101"/>
    </row>
    <row r="219" spans="1:9" ht="58" x14ac:dyDescent="0.35">
      <c r="A219" s="58">
        <v>948</v>
      </c>
      <c r="B219" s="13" t="s">
        <v>193</v>
      </c>
      <c r="C219" s="9" t="s">
        <v>237</v>
      </c>
      <c r="D219" s="12">
        <v>1</v>
      </c>
      <c r="E219" s="17">
        <v>334.06736320425296</v>
      </c>
      <c r="F219" s="26">
        <f t="shared" si="26"/>
        <v>334.06736320425296</v>
      </c>
      <c r="G219" s="26">
        <f t="shared" si="23"/>
        <v>334.06736320425296</v>
      </c>
      <c r="H219" s="100"/>
      <c r="I219" s="101"/>
    </row>
    <row r="220" spans="1:9" ht="29" x14ac:dyDescent="0.35">
      <c r="A220" s="58">
        <v>949</v>
      </c>
      <c r="B220" s="13" t="s">
        <v>194</v>
      </c>
      <c r="C220" s="9" t="s">
        <v>237</v>
      </c>
      <c r="D220" s="12">
        <v>14</v>
      </c>
      <c r="E220" s="17">
        <v>36.507889956208174</v>
      </c>
      <c r="F220" s="26">
        <f t="shared" si="26"/>
        <v>36.507889956208174</v>
      </c>
      <c r="G220" s="26">
        <f t="shared" si="23"/>
        <v>511.11045938691444</v>
      </c>
      <c r="H220" s="100"/>
      <c r="I220" s="101"/>
    </row>
    <row r="221" spans="1:9" ht="29" x14ac:dyDescent="0.35">
      <c r="A221" s="58">
        <v>950</v>
      </c>
      <c r="B221" s="13" t="s">
        <v>195</v>
      </c>
      <c r="C221" s="9" t="s">
        <v>237</v>
      </c>
      <c r="D221" s="12">
        <v>16</v>
      </c>
      <c r="E221" s="17">
        <v>81.033396629318418</v>
      </c>
      <c r="F221" s="26">
        <f t="shared" si="26"/>
        <v>81.033396629318418</v>
      </c>
      <c r="G221" s="26">
        <f t="shared" si="23"/>
        <v>1296.5343460690947</v>
      </c>
      <c r="H221" s="100"/>
      <c r="I221" s="101"/>
    </row>
    <row r="222" spans="1:9" ht="29" x14ac:dyDescent="0.35">
      <c r="A222" s="58">
        <v>951</v>
      </c>
      <c r="B222" s="13" t="s">
        <v>196</v>
      </c>
      <c r="C222" s="9" t="s">
        <v>237</v>
      </c>
      <c r="D222" s="12">
        <v>2</v>
      </c>
      <c r="E222" s="17">
        <v>50.286592898934536</v>
      </c>
      <c r="F222" s="26">
        <f t="shared" si="26"/>
        <v>50.286592898934536</v>
      </c>
      <c r="G222" s="26">
        <f t="shared" si="23"/>
        <v>100.57318579786907</v>
      </c>
      <c r="H222" s="100"/>
      <c r="I222" s="101"/>
    </row>
    <row r="223" spans="1:9" ht="43.5" x14ac:dyDescent="0.35">
      <c r="A223" s="58">
        <v>952</v>
      </c>
      <c r="B223" s="13" t="s">
        <v>157</v>
      </c>
      <c r="C223" s="9" t="s">
        <v>237</v>
      </c>
      <c r="D223" s="12">
        <v>5</v>
      </c>
      <c r="E223" s="17">
        <v>50.286592898934536</v>
      </c>
      <c r="F223" s="26">
        <f t="shared" si="26"/>
        <v>50.286592898934536</v>
      </c>
      <c r="G223" s="26">
        <f t="shared" si="23"/>
        <v>251.43296449467269</v>
      </c>
      <c r="H223" s="100"/>
      <c r="I223" s="101"/>
    </row>
    <row r="224" spans="1:9" ht="29" x14ac:dyDescent="0.35">
      <c r="A224" s="58">
        <v>953</v>
      </c>
      <c r="B224" s="13" t="s">
        <v>197</v>
      </c>
      <c r="C224" s="9" t="s">
        <v>237</v>
      </c>
      <c r="D224" s="12">
        <v>6</v>
      </c>
      <c r="E224" s="17">
        <v>20.220530210551765</v>
      </c>
      <c r="F224" s="26">
        <f t="shared" si="26"/>
        <v>20.220530210551765</v>
      </c>
      <c r="G224" s="26">
        <f t="shared" si="23"/>
        <v>121.32318126331059</v>
      </c>
      <c r="H224" s="100"/>
      <c r="I224" s="101"/>
    </row>
    <row r="225" spans="1:9" ht="29" x14ac:dyDescent="0.35">
      <c r="A225" s="58">
        <v>954</v>
      </c>
      <c r="B225" s="13" t="s">
        <v>198</v>
      </c>
      <c r="C225" s="9" t="s">
        <v>237</v>
      </c>
      <c r="D225" s="12">
        <v>9</v>
      </c>
      <c r="E225" s="17">
        <v>27.60783114782317</v>
      </c>
      <c r="F225" s="26">
        <f t="shared" si="26"/>
        <v>27.60783114782317</v>
      </c>
      <c r="G225" s="26">
        <f t="shared" si="23"/>
        <v>248.47048033040852</v>
      </c>
      <c r="H225" s="100"/>
      <c r="I225" s="101"/>
    </row>
    <row r="226" spans="1:9" x14ac:dyDescent="0.35">
      <c r="A226" s="58">
        <v>955</v>
      </c>
      <c r="B226" s="13" t="s">
        <v>199</v>
      </c>
      <c r="C226" s="9" t="s">
        <v>237</v>
      </c>
      <c r="D226" s="12">
        <v>17</v>
      </c>
      <c r="E226" s="17">
        <v>26.448050113302745</v>
      </c>
      <c r="F226" s="26">
        <f t="shared" si="26"/>
        <v>26.448050113302745</v>
      </c>
      <c r="G226" s="26">
        <f t="shared" si="23"/>
        <v>449.61685192614669</v>
      </c>
      <c r="H226" s="100"/>
      <c r="I226" s="101"/>
    </row>
    <row r="227" spans="1:9" x14ac:dyDescent="0.35">
      <c r="A227" s="58">
        <v>956</v>
      </c>
      <c r="B227" s="13" t="s">
        <v>200</v>
      </c>
      <c r="C227" s="9" t="s">
        <v>237</v>
      </c>
      <c r="D227" s="12">
        <v>1</v>
      </c>
      <c r="E227" s="17">
        <v>13.438332421725798</v>
      </c>
      <c r="F227" s="26">
        <f t="shared" si="26"/>
        <v>13.438332421725798</v>
      </c>
      <c r="G227" s="26">
        <f t="shared" si="23"/>
        <v>13.438332421725798</v>
      </c>
      <c r="H227" s="100"/>
      <c r="I227" s="101"/>
    </row>
    <row r="228" spans="1:9" x14ac:dyDescent="0.35">
      <c r="A228" s="58">
        <v>957</v>
      </c>
      <c r="B228" s="13" t="s">
        <v>201</v>
      </c>
      <c r="C228" s="9" t="s">
        <v>237</v>
      </c>
      <c r="D228" s="12">
        <v>8</v>
      </c>
      <c r="E228" s="17">
        <v>14.169498726097371</v>
      </c>
      <c r="F228" s="26">
        <f t="shared" si="26"/>
        <v>14.169498726097371</v>
      </c>
      <c r="G228" s="26">
        <f t="shared" si="23"/>
        <v>113.35598980877897</v>
      </c>
      <c r="H228" s="100"/>
      <c r="I228" s="101"/>
    </row>
    <row r="229" spans="1:9" ht="43.5" x14ac:dyDescent="0.35">
      <c r="A229" s="58">
        <v>958</v>
      </c>
      <c r="B229" s="13" t="s">
        <v>202</v>
      </c>
      <c r="C229" s="9" t="s">
        <v>237</v>
      </c>
      <c r="D229" s="12">
        <v>6</v>
      </c>
      <c r="E229" s="17">
        <v>7.2990567281231122</v>
      </c>
      <c r="F229" s="26">
        <f t="shared" si="26"/>
        <v>7.2990567281231122</v>
      </c>
      <c r="G229" s="26">
        <f t="shared" ref="G229:G244" si="27">F229*D229</f>
        <v>43.794340368738673</v>
      </c>
      <c r="H229" s="100"/>
      <c r="I229" s="101"/>
    </row>
    <row r="230" spans="1:9" ht="43.5" x14ac:dyDescent="0.35">
      <c r="A230" s="58">
        <v>959</v>
      </c>
      <c r="B230" s="13" t="s">
        <v>203</v>
      </c>
      <c r="C230" s="9" t="s">
        <v>237</v>
      </c>
      <c r="D230" s="12">
        <v>9</v>
      </c>
      <c r="E230" s="17">
        <v>6.2275199027509807</v>
      </c>
      <c r="F230" s="26">
        <f t="shared" si="26"/>
        <v>6.2275199027509807</v>
      </c>
      <c r="G230" s="26">
        <f t="shared" si="27"/>
        <v>56.04767912475883</v>
      </c>
      <c r="H230" s="100"/>
      <c r="I230" s="101"/>
    </row>
    <row r="231" spans="1:9" x14ac:dyDescent="0.35">
      <c r="A231" s="58">
        <v>960</v>
      </c>
      <c r="B231" s="13" t="s">
        <v>204</v>
      </c>
      <c r="C231" s="9" t="s">
        <v>237</v>
      </c>
      <c r="D231" s="12">
        <v>10</v>
      </c>
      <c r="E231" s="17">
        <v>109.64973302455066</v>
      </c>
      <c r="F231" s="26">
        <f t="shared" si="26"/>
        <v>109.64973302455066</v>
      </c>
      <c r="G231" s="26">
        <f t="shared" si="27"/>
        <v>1096.4973302455066</v>
      </c>
      <c r="H231" s="100"/>
      <c r="I231" s="101"/>
    </row>
    <row r="232" spans="1:9" ht="87" x14ac:dyDescent="0.35">
      <c r="A232" s="58">
        <v>961</v>
      </c>
      <c r="B232" s="13" t="s">
        <v>205</v>
      </c>
      <c r="C232" s="9" t="s">
        <v>237</v>
      </c>
      <c r="D232" s="12">
        <v>6</v>
      </c>
      <c r="E232" s="17">
        <v>2891.586245371273</v>
      </c>
      <c r="F232" s="26">
        <f t="shared" si="26"/>
        <v>2891.586245371273</v>
      </c>
      <c r="G232" s="26">
        <f t="shared" si="27"/>
        <v>17349.517472227639</v>
      </c>
      <c r="H232" s="100"/>
      <c r="I232" s="101"/>
    </row>
    <row r="233" spans="1:9" x14ac:dyDescent="0.35">
      <c r="A233" s="58">
        <v>962</v>
      </c>
      <c r="B233" s="13" t="s">
        <v>206</v>
      </c>
      <c r="C233" s="9" t="s">
        <v>237</v>
      </c>
      <c r="D233" s="12">
        <v>4</v>
      </c>
      <c r="E233" s="17">
        <v>58.921919079874655</v>
      </c>
      <c r="F233" s="26">
        <f t="shared" si="26"/>
        <v>58.921919079874655</v>
      </c>
      <c r="G233" s="26">
        <f t="shared" si="27"/>
        <v>235.68767631949862</v>
      </c>
      <c r="H233" s="100"/>
      <c r="I233" s="101"/>
    </row>
    <row r="234" spans="1:9" x14ac:dyDescent="0.35">
      <c r="A234" s="58">
        <v>963</v>
      </c>
      <c r="B234" s="13" t="s">
        <v>207</v>
      </c>
      <c r="C234" s="9" t="s">
        <v>237</v>
      </c>
      <c r="D234" s="12">
        <v>4</v>
      </c>
      <c r="E234" s="17">
        <v>132.24025056651374</v>
      </c>
      <c r="F234" s="26">
        <f t="shared" si="26"/>
        <v>132.24025056651374</v>
      </c>
      <c r="G234" s="26">
        <f t="shared" si="27"/>
        <v>528.96100226605495</v>
      </c>
      <c r="H234" s="100"/>
      <c r="I234" s="101"/>
    </row>
    <row r="235" spans="1:9" x14ac:dyDescent="0.35">
      <c r="A235" s="58">
        <v>964</v>
      </c>
      <c r="B235" s="13" t="s">
        <v>208</v>
      </c>
      <c r="C235" s="9" t="s">
        <v>237</v>
      </c>
      <c r="D235" s="12">
        <v>4</v>
      </c>
      <c r="E235" s="17">
        <v>133.50088212577506</v>
      </c>
      <c r="F235" s="26">
        <f t="shared" si="26"/>
        <v>133.50088212577506</v>
      </c>
      <c r="G235" s="26">
        <f t="shared" si="27"/>
        <v>534.00352850310026</v>
      </c>
      <c r="H235" s="100"/>
      <c r="I235" s="101"/>
    </row>
    <row r="236" spans="1:9" x14ac:dyDescent="0.35">
      <c r="A236" s="58">
        <v>965</v>
      </c>
      <c r="B236" s="13" t="s">
        <v>209</v>
      </c>
      <c r="C236" s="9" t="s">
        <v>237</v>
      </c>
      <c r="D236" s="12">
        <v>16</v>
      </c>
      <c r="E236" s="17">
        <v>133.50088212577506</v>
      </c>
      <c r="F236" s="26">
        <f t="shared" ref="F236:F238" si="28">E236*(1-G$17)</f>
        <v>133.50088212577506</v>
      </c>
      <c r="G236" s="26">
        <f t="shared" si="27"/>
        <v>2136.014114012401</v>
      </c>
      <c r="H236" s="100"/>
      <c r="I236" s="101"/>
    </row>
    <row r="237" spans="1:9" x14ac:dyDescent="0.35">
      <c r="A237" s="58">
        <v>966</v>
      </c>
      <c r="B237" s="13" t="s">
        <v>210</v>
      </c>
      <c r="C237" s="9" t="s">
        <v>237</v>
      </c>
      <c r="D237" s="12">
        <v>5</v>
      </c>
      <c r="E237" s="17">
        <v>158.89000172929829</v>
      </c>
      <c r="F237" s="26">
        <f t="shared" si="28"/>
        <v>158.89000172929829</v>
      </c>
      <c r="G237" s="26">
        <f t="shared" si="27"/>
        <v>794.45000864649148</v>
      </c>
      <c r="H237" s="100"/>
      <c r="I237" s="101"/>
    </row>
    <row r="238" spans="1:9" ht="101.5" x14ac:dyDescent="0.35">
      <c r="A238" s="58">
        <v>967</v>
      </c>
      <c r="B238" s="13" t="s">
        <v>211</v>
      </c>
      <c r="C238" s="9" t="s">
        <v>237</v>
      </c>
      <c r="D238" s="12">
        <v>1</v>
      </c>
      <c r="E238" s="17">
        <v>3090.8920948904897</v>
      </c>
      <c r="F238" s="26">
        <f t="shared" si="28"/>
        <v>3090.8920948904897</v>
      </c>
      <c r="G238" s="26">
        <f t="shared" si="27"/>
        <v>3090.8920948904897</v>
      </c>
      <c r="H238" s="100"/>
      <c r="I238" s="101"/>
    </row>
    <row r="239" spans="1:9" ht="18.5" x14ac:dyDescent="0.45">
      <c r="A239" s="59">
        <v>10</v>
      </c>
      <c r="B239" s="24" t="s">
        <v>212</v>
      </c>
      <c r="C239" s="22"/>
      <c r="D239" s="25"/>
      <c r="E239" s="29"/>
      <c r="F239" s="28"/>
      <c r="G239" s="28"/>
      <c r="H239" s="100"/>
      <c r="I239" s="101"/>
    </row>
    <row r="240" spans="1:9" x14ac:dyDescent="0.35">
      <c r="A240" s="58">
        <v>1001</v>
      </c>
      <c r="B240" s="13" t="s">
        <v>213</v>
      </c>
      <c r="C240" s="9" t="s">
        <v>214</v>
      </c>
      <c r="D240" s="12">
        <v>84</v>
      </c>
      <c r="E240" s="17">
        <v>4.3996041418220484</v>
      </c>
      <c r="F240" s="26">
        <f t="shared" ref="F240:F244" si="29">E240*(1-G$17)</f>
        <v>4.3996041418220484</v>
      </c>
      <c r="G240" s="26">
        <f t="shared" si="27"/>
        <v>369.56674791305204</v>
      </c>
      <c r="H240" s="100"/>
      <c r="I240" s="101"/>
    </row>
    <row r="241" spans="1:9" x14ac:dyDescent="0.35">
      <c r="A241" s="58">
        <v>1002</v>
      </c>
      <c r="B241" s="13" t="s">
        <v>215</v>
      </c>
      <c r="C241" s="9" t="s">
        <v>214</v>
      </c>
      <c r="D241" s="12">
        <v>1170</v>
      </c>
      <c r="E241" s="17">
        <v>3.8953515181175158</v>
      </c>
      <c r="F241" s="26">
        <f t="shared" si="29"/>
        <v>3.8953515181175158</v>
      </c>
      <c r="G241" s="26">
        <f t="shared" si="27"/>
        <v>4557.5612761974935</v>
      </c>
      <c r="H241" s="100"/>
      <c r="I241" s="101"/>
    </row>
    <row r="242" spans="1:9" x14ac:dyDescent="0.35">
      <c r="A242" s="58">
        <v>1003</v>
      </c>
      <c r="B242" s="13" t="s">
        <v>216</v>
      </c>
      <c r="C242" s="9" t="s">
        <v>214</v>
      </c>
      <c r="D242" s="12">
        <v>20.7</v>
      </c>
      <c r="E242" s="17">
        <v>4.2609346703033015</v>
      </c>
      <c r="F242" s="26">
        <f t="shared" si="29"/>
        <v>4.2609346703033015</v>
      </c>
      <c r="G242" s="26">
        <f t="shared" si="27"/>
        <v>88.201347675278342</v>
      </c>
      <c r="H242" s="100"/>
      <c r="I242" s="101"/>
    </row>
    <row r="243" spans="1:9" x14ac:dyDescent="0.35">
      <c r="A243" s="58">
        <v>1004</v>
      </c>
      <c r="B243" s="13" t="s">
        <v>217</v>
      </c>
      <c r="C243" s="9" t="s">
        <v>214</v>
      </c>
      <c r="D243" s="12">
        <v>6</v>
      </c>
      <c r="E243" s="17">
        <v>3.693650468635703</v>
      </c>
      <c r="F243" s="26">
        <f t="shared" si="29"/>
        <v>3.693650468635703</v>
      </c>
      <c r="G243" s="26">
        <f t="shared" si="27"/>
        <v>22.161902811814219</v>
      </c>
      <c r="H243" s="100"/>
      <c r="I243" s="101"/>
    </row>
    <row r="244" spans="1:9" x14ac:dyDescent="0.35">
      <c r="A244" s="58">
        <v>1005</v>
      </c>
      <c r="B244" s="13" t="s">
        <v>218</v>
      </c>
      <c r="C244" s="9" t="s">
        <v>219</v>
      </c>
      <c r="D244" s="12">
        <v>1</v>
      </c>
      <c r="E244" s="17">
        <v>36705.526351353459</v>
      </c>
      <c r="F244" s="26">
        <f t="shared" si="29"/>
        <v>36705.526351353459</v>
      </c>
      <c r="G244" s="26">
        <f t="shared" si="27"/>
        <v>36705.526351353459</v>
      </c>
      <c r="H244" s="100"/>
      <c r="I244" s="101"/>
    </row>
    <row r="245" spans="1:9" ht="23.5" x14ac:dyDescent="0.45">
      <c r="A245" s="61" t="s">
        <v>10</v>
      </c>
      <c r="B245" s="62"/>
      <c r="C245" s="63"/>
      <c r="G245" s="8">
        <f>SUBTOTAL(9,G23:G244)</f>
        <v>22675634.070000004</v>
      </c>
      <c r="H245" s="42"/>
      <c r="I245" s="101"/>
    </row>
    <row r="246" spans="1:9" x14ac:dyDescent="0.35">
      <c r="A246" s="39" t="s">
        <v>234</v>
      </c>
      <c r="B246" s="64"/>
      <c r="C246" s="64"/>
      <c r="D246" s="93"/>
      <c r="E246" s="64"/>
      <c r="F246" s="65"/>
      <c r="G246" s="66"/>
      <c r="H246" s="42"/>
      <c r="I246" s="101"/>
    </row>
    <row r="247" spans="1:9" x14ac:dyDescent="0.35">
      <c r="A247" s="39"/>
      <c r="B247" s="64"/>
      <c r="C247" s="64"/>
      <c r="D247" s="93"/>
      <c r="E247" s="64"/>
      <c r="F247" s="65"/>
      <c r="G247" s="66"/>
      <c r="H247" s="42"/>
    </row>
    <row r="248" spans="1:9" ht="31" x14ac:dyDescent="0.7">
      <c r="A248" s="67" t="s">
        <v>220</v>
      </c>
      <c r="B248" s="68"/>
      <c r="C248" s="68"/>
      <c r="D248" s="94"/>
      <c r="F248" s="69">
        <f>1-G245/SUMPRODUCT(D22:D244,E22:E244)</f>
        <v>0</v>
      </c>
      <c r="G248" s="66"/>
      <c r="H248" s="42"/>
    </row>
    <row r="249" spans="1:9" x14ac:dyDescent="0.35">
      <c r="A249" s="39"/>
      <c r="B249" s="64"/>
      <c r="C249" s="64"/>
      <c r="D249" s="93"/>
      <c r="E249" s="64"/>
      <c r="F249" s="65"/>
      <c r="G249" s="66"/>
      <c r="H249" s="42"/>
    </row>
    <row r="250" spans="1:9" ht="18.5" x14ac:dyDescent="0.35">
      <c r="A250" s="70" t="s">
        <v>12</v>
      </c>
      <c r="B250" s="71"/>
      <c r="C250" s="71"/>
      <c r="D250" s="95"/>
      <c r="E250" s="71"/>
      <c r="F250" s="72"/>
      <c r="G250" s="72"/>
      <c r="H250" s="42"/>
    </row>
    <row r="251" spans="1:9" x14ac:dyDescent="0.35">
      <c r="A251" s="39"/>
      <c r="B251" s="64"/>
      <c r="C251" s="64"/>
      <c r="D251" s="93"/>
      <c r="E251" s="64"/>
      <c r="F251" s="65"/>
      <c r="G251" s="66"/>
      <c r="H251" s="42"/>
    </row>
    <row r="252" spans="1:9" x14ac:dyDescent="0.35">
      <c r="A252" s="39"/>
      <c r="H252" s="42"/>
    </row>
    <row r="253" spans="1:9" x14ac:dyDescent="0.35">
      <c r="A253" s="39"/>
      <c r="H253" s="42"/>
    </row>
    <row r="254" spans="1:9" x14ac:dyDescent="0.35">
      <c r="A254" s="39"/>
      <c r="H254" s="42"/>
    </row>
    <row r="255" spans="1:9" x14ac:dyDescent="0.35">
      <c r="A255" s="39"/>
      <c r="H255" s="42"/>
    </row>
    <row r="256" spans="1:9" x14ac:dyDescent="0.35">
      <c r="A256" s="39"/>
      <c r="H256" s="42"/>
    </row>
    <row r="257" spans="1:8" x14ac:dyDescent="0.35">
      <c r="A257" s="39"/>
      <c r="H257" s="42"/>
    </row>
    <row r="258" spans="1:8" x14ac:dyDescent="0.35">
      <c r="A258" s="39"/>
      <c r="H258" s="42"/>
    </row>
    <row r="259" spans="1:8" x14ac:dyDescent="0.35">
      <c r="A259" s="39"/>
      <c r="H259" s="42"/>
    </row>
    <row r="260" spans="1:8" ht="19" thickBot="1" x14ac:dyDescent="0.5">
      <c r="A260" s="73"/>
      <c r="B260" s="32"/>
      <c r="C260" s="32"/>
      <c r="H260" s="42"/>
    </row>
    <row r="261" spans="1:8" s="31" customFormat="1" ht="19" thickTop="1" x14ac:dyDescent="0.45">
      <c r="A261" s="74" t="s">
        <v>230</v>
      </c>
      <c r="B261" s="75"/>
      <c r="C261" s="75"/>
      <c r="D261" s="96"/>
      <c r="E261" s="75"/>
      <c r="F261" s="75"/>
      <c r="G261" s="75"/>
      <c r="H261" s="76"/>
    </row>
    <row r="262" spans="1:8" s="31" customFormat="1" ht="18.5" x14ac:dyDescent="0.45">
      <c r="A262" s="74"/>
      <c r="D262" s="97"/>
      <c r="H262" s="76"/>
    </row>
    <row r="263" spans="1:8" s="31" customFormat="1" ht="18.5" x14ac:dyDescent="0.45">
      <c r="A263" s="74" t="s">
        <v>224</v>
      </c>
      <c r="B263" s="75"/>
      <c r="C263" s="75"/>
      <c r="D263" s="96"/>
      <c r="E263" s="75"/>
      <c r="F263" s="75"/>
      <c r="G263" s="75"/>
      <c r="H263" s="76"/>
    </row>
    <row r="264" spans="1:8" s="31" customFormat="1" ht="18.5" x14ac:dyDescent="0.45">
      <c r="A264" s="74"/>
      <c r="D264" s="97"/>
      <c r="H264" s="76"/>
    </row>
    <row r="265" spans="1:8" s="31" customFormat="1" ht="18.5" x14ac:dyDescent="0.45">
      <c r="A265" s="74" t="s">
        <v>229</v>
      </c>
      <c r="B265" s="75"/>
      <c r="C265" s="75"/>
      <c r="D265" s="96"/>
      <c r="E265" s="75"/>
      <c r="F265" s="75"/>
      <c r="G265" s="75"/>
      <c r="H265" s="76"/>
    </row>
    <row r="266" spans="1:8" s="31" customFormat="1" ht="18.5" x14ac:dyDescent="0.45">
      <c r="A266" s="74"/>
      <c r="D266" s="97"/>
      <c r="H266" s="76"/>
    </row>
    <row r="267" spans="1:8" s="31" customFormat="1" ht="18.5" x14ac:dyDescent="0.45">
      <c r="A267" s="74" t="s">
        <v>225</v>
      </c>
      <c r="D267" s="97"/>
      <c r="H267" s="76"/>
    </row>
    <row r="268" spans="1:8" s="31" customFormat="1" ht="18.5" x14ac:dyDescent="0.45">
      <c r="A268" s="74"/>
      <c r="D268" s="97"/>
      <c r="H268" s="76"/>
    </row>
    <row r="269" spans="1:8" s="31" customFormat="1" ht="19" thickBot="1" x14ac:dyDescent="0.5">
      <c r="A269" s="73"/>
      <c r="B269" s="32"/>
      <c r="C269" s="32"/>
      <c r="D269" s="97"/>
      <c r="H269" s="76"/>
    </row>
    <row r="270" spans="1:8" s="31" customFormat="1" ht="19" thickTop="1" x14ac:dyDescent="0.45">
      <c r="A270" s="74" t="s">
        <v>226</v>
      </c>
      <c r="B270" s="75"/>
      <c r="C270" s="75"/>
      <c r="D270" s="96"/>
      <c r="E270" s="75"/>
      <c r="F270" s="75"/>
      <c r="G270" s="75"/>
      <c r="H270" s="76"/>
    </row>
    <row r="271" spans="1:8" s="31" customFormat="1" ht="18.5" x14ac:dyDescent="0.45">
      <c r="A271" s="74"/>
      <c r="D271" s="97"/>
      <c r="H271" s="76"/>
    </row>
    <row r="272" spans="1:8" s="31" customFormat="1" ht="18.5" x14ac:dyDescent="0.45">
      <c r="A272" s="74" t="s">
        <v>228</v>
      </c>
      <c r="B272" s="75"/>
      <c r="C272" s="75"/>
      <c r="D272" s="96"/>
      <c r="E272" s="75"/>
      <c r="F272" s="75"/>
      <c r="G272" s="75"/>
      <c r="H272" s="76"/>
    </row>
    <row r="273" spans="1:8" s="31" customFormat="1" ht="18.5" x14ac:dyDescent="0.45">
      <c r="A273" s="74"/>
      <c r="D273" s="97"/>
      <c r="H273" s="76"/>
    </row>
    <row r="274" spans="1:8" s="31" customFormat="1" ht="18.5" x14ac:dyDescent="0.45">
      <c r="A274" s="74" t="s">
        <v>227</v>
      </c>
      <c r="B274" s="75"/>
      <c r="C274" s="75"/>
      <c r="D274" s="96"/>
      <c r="E274" s="75"/>
      <c r="F274" s="75"/>
      <c r="G274" s="75"/>
      <c r="H274" s="76"/>
    </row>
    <row r="275" spans="1:8" x14ac:dyDescent="0.35">
      <c r="A275" s="39"/>
      <c r="H275" s="42"/>
    </row>
    <row r="276" spans="1:8" x14ac:dyDescent="0.35">
      <c r="A276" s="39"/>
      <c r="H276" s="42"/>
    </row>
    <row r="277" spans="1:8" ht="18.5" x14ac:dyDescent="0.45">
      <c r="A277" s="86" t="s">
        <v>233</v>
      </c>
      <c r="B277" s="64"/>
      <c r="C277" s="64"/>
      <c r="H277" s="42"/>
    </row>
    <row r="278" spans="1:8" x14ac:dyDescent="0.35">
      <c r="A278" s="39"/>
      <c r="H278" s="42"/>
    </row>
    <row r="279" spans="1:8" ht="15.5" x14ac:dyDescent="0.35">
      <c r="A279" s="77" t="s">
        <v>232</v>
      </c>
      <c r="B279" s="64"/>
      <c r="C279" s="64"/>
      <c r="H279" s="42"/>
    </row>
    <row r="280" spans="1:8" ht="15.5" x14ac:dyDescent="0.35">
      <c r="A280" s="77"/>
      <c r="B280" s="64"/>
      <c r="C280" s="64"/>
      <c r="H280" s="42"/>
    </row>
    <row r="281" spans="1:8" s="33" customFormat="1" ht="15.5" x14ac:dyDescent="0.35">
      <c r="A281" s="78" t="s">
        <v>223</v>
      </c>
      <c r="B281" s="79"/>
      <c r="C281" s="79"/>
      <c r="D281" s="98"/>
      <c r="E281" s="79"/>
      <c r="F281" s="80"/>
      <c r="G281" s="81"/>
      <c r="H281" s="82"/>
    </row>
    <row r="282" spans="1:8" ht="15.5" x14ac:dyDescent="0.35">
      <c r="A282" s="77"/>
      <c r="B282" s="64"/>
      <c r="C282" s="64"/>
      <c r="D282" s="93"/>
      <c r="E282" s="64"/>
      <c r="F282" s="65"/>
      <c r="G282" s="66"/>
      <c r="H282" s="42"/>
    </row>
    <row r="283" spans="1:8" ht="15.5" x14ac:dyDescent="0.35">
      <c r="A283" s="77" t="s">
        <v>258</v>
      </c>
      <c r="H283" s="42"/>
    </row>
    <row r="284" spans="1:8" ht="15" thickBot="1" x14ac:dyDescent="0.4">
      <c r="A284" s="83"/>
      <c r="B284" s="84"/>
      <c r="C284" s="84"/>
      <c r="D284" s="99"/>
      <c r="E284" s="84"/>
      <c r="F284" s="84"/>
      <c r="G284" s="84"/>
      <c r="H284" s="85"/>
    </row>
    <row r="285" spans="1:8" ht="15" thickTop="1" x14ac:dyDescent="0.35"/>
  </sheetData>
  <sheetProtection algorithmName="SHA-512" hashValue="53TK4ATzJVgr7g5YKu6WZnXMM9eG1B7iTdH/XhyC4HHxmbDfxqlYYdZxR7GYNLLqn9pz/QoqhMrCBJadWsCVGw==" saltValue="Mm0gUDs0rYNuu6bLofOTxA==" spinCount="100000" sheet="1" formatCells="0" formatColumns="0" formatRows="0" insertColumns="0" insertRows="0" insertHyperlinks="0" deleteColumns="0" deleteRows="0" pivotTables="0"/>
  <protectedRanges>
    <protectedRange algorithmName="SHA-512" hashValue="WhKu3N9Jj4ka/rm13vnkcaoHzEDIiShyni7+aMU1ntPxJMp4mdZGC+8ONyEmR/RS0lVdj4cUmCuIiAkeI28qCA==" saltValue="ji1UzAUiXWMC1B1gbpAJ1Q==" spinCount="100000" sqref="A8:XFD15" name="CABEÇALHO"/>
    <protectedRange algorithmName="SHA-512" hashValue="iQpWKvV04EmDyztz4vDpOokjMUdTJj5o8DEkBw/TRNQqFtswwRr0nN0D65NMNFCVa0yuuX/ge/Is5lJaviV5jw==" saltValue="KKuboQ4qwMQxfBQwCIjN6Q==" spinCount="100000" sqref="G17" name="DESCONTO"/>
    <protectedRange algorithmName="SHA-512" hashValue="qA0HhAc+OKiM+HVW8HJ9ITTx0cX4eUxOk1VrqXD1Kpgrn4eh72CgdB9qdY/QS9JhJH4dLff5x6iSsxM5fUxDaA==" saltValue="NjL14eqil0N7HD0i71btCQ==" spinCount="100000" sqref="B250:G250" name="VALOR POR EXTENSO"/>
    <protectedRange algorithmName="SHA-512" hashValue="u8J1/Za3kVorN1vygJGkHZb0KqryAa2VcMg8Q2eo6Oxqz9o4rHNQSrOprWlcSugHEZRvRYuun3Mv1bWYMuHg5Q==" saltValue="5kgIjLvSpy3DMOtG986g8w==" spinCount="100000" sqref="B261:B274" name="ASSINATURA"/>
  </protectedRanges>
  <autoFilter ref="A21:G244" xr:uid="{00000000-0001-0000-0000-000000000000}"/>
  <mergeCells count="4">
    <mergeCell ref="B6:C6"/>
    <mergeCell ref="B10:F10"/>
    <mergeCell ref="B12:F12"/>
    <mergeCell ref="B14:F14"/>
  </mergeCells>
  <hyperlinks>
    <hyperlink ref="B198" r:id="rId1" display="http://orse.cehop.se.gov.br/composicao.asp?font_sg_fonte=SINAPI&amp;serv_nr_codigo=104749&amp;peri_nr_ano=2023&amp;peri_nr_mes=12&amp;peri_nr_ordem=1" xr:uid="{736F1C92-0AAA-4CC1-9DB4-AB48970FBAAC}"/>
    <hyperlink ref="B199" r:id="rId2" display="http://orse.cehop.se.gov.br/composicao.asp?font_sg_fonte=SINAPI&amp;serv_nr_codigo=104750&amp;peri_nr_ano=2023&amp;peri_nr_mes=12&amp;peri_nr_ordem=1" xr:uid="{9B2F6BCA-D186-438C-818C-EF573670C2D1}"/>
    <hyperlink ref="B200" r:id="rId3" display="http://orse.cehop.se.gov.br/composicao.asp?font_sg_fonte=SINAPI&amp;serv_nr_codigo=104751&amp;peri_nr_ano=2023&amp;peri_nr_mes=12&amp;peri_nr_ordem=1" xr:uid="{135A70E4-01D6-487A-9EB0-E9C5D802A4FE}"/>
    <hyperlink ref="B201" r:id="rId4" display="http://orse.cehop.se.gov.br/composicao.asp?font_sg_fonte=SINAPI&amp;serv_nr_codigo=104754&amp;peri_nr_ano=2023&amp;peri_nr_mes=12&amp;peri_nr_ordem=1" xr:uid="{7778EC0B-3305-4BFD-ADE1-A7CD5298D3F7}"/>
    <hyperlink ref="B190" r:id="rId5" display="http://orse.cehop.se.gov.br/composicao.asp?font_sg_fonte=ORSE&amp;serv_nr_codigo=8941&amp;peri_nr_ano=2023&amp;peri_nr_mes=12&amp;peri_nr_ordem=1" xr:uid="{A2DD9305-BB96-4460-9435-9151184A6E1E}"/>
    <hyperlink ref="B186" r:id="rId6" display="http://orse.cehop.se.gov.br/composicao.asp?font_sg_fonte=SINAPI&amp;serv_nr_codigo=96984&amp;peri_nr_ano=2024&amp;peri_nr_mes=3&amp;peri_nr_ordem=1" xr:uid="{68E442C3-9A07-41A2-A5DE-0CF9165A68C2}"/>
    <hyperlink ref="B209" r:id="rId7" display="http://orse.cehop.se.gov.br/composicao.asp?font_sg_fonte=ORSE&amp;serv_nr_codigo=11273&amp;peri_nr_ano=2024&amp;peri_nr_mes=3&amp;peri_nr_ordem=1" xr:uid="{A009FD8E-F23F-4248-A723-8A7C563E9C92}"/>
    <hyperlink ref="B210" r:id="rId8" display="http://orse.cehop.se.gov.br/composicao.asp?font_sg_fonte=ORSE&amp;serv_nr_codigo=11770&amp;peri_nr_ano=2024&amp;peri_nr_mes=3&amp;peri_nr_ordem=1" xr:uid="{89485B9C-5203-421D-BE26-4F3AB61A9739}"/>
    <hyperlink ref="B195" r:id="rId9" display="http://orse.cehop.se.gov.br/composicao.asp?font_sg_fonte=SINAPI&amp;serv_nr_codigo=101538&amp;peri_nr_ano=2024&amp;peri_nr_mes=3&amp;peri_nr_ordem=1" xr:uid="{E82C963A-5262-4005-9351-C749FBFB9A9B}"/>
    <hyperlink ref="B191" r:id="rId10" display="http://orse.cehop.se.gov.br/composicao.asp?font_sg_fonte=SINAPI&amp;serv_nr_codigo=93664&amp;peri_nr_ano=2024&amp;peri_nr_mes=3&amp;peri_nr_ordem=1" xr:uid="{8760C429-21DF-4CFB-936D-8890896E7BFB}"/>
    <hyperlink ref="B181" r:id="rId11" display="http://orse.cehop.se.gov.br/composicao.asp?font_sg_fonte=ORSE&amp;serv_nr_codigo=4202&amp;peri_nr_ano=2024&amp;peri_nr_mes=3&amp;peri_nr_ordem=1" xr:uid="{2782C5DC-DAAD-4A4D-9E4D-B06D23D76F15}"/>
    <hyperlink ref="B182" r:id="rId12" display="http://orse.cehop.se.gov.br/composicao.asp?font_sg_fonte=ORSE&amp;serv_nr_codigo=946&amp;peri_nr_ano=2024&amp;peri_nr_mes=3&amp;peri_nr_ordem=1" xr:uid="{03940902-2C71-47E7-967C-0654612956A4}"/>
    <hyperlink ref="B180" r:id="rId13" display="http://orse.cehop.se.gov.br/composicao.asp?font_sg_fonte=SINAPI&amp;serv_nr_codigo=95791&amp;peri_nr_ano=2024&amp;peri_nr_mes=3&amp;peri_nr_ordem=1" xr:uid="{E7723329-8429-420D-B41B-072A50F81B32}"/>
    <hyperlink ref="B178" r:id="rId14" display="http://orse.cehop.se.gov.br/composicao.asp?font_sg_fonte=ORSE&amp;serv_nr_codigo=1020&amp;peri_nr_ano=2024&amp;peri_nr_mes=3&amp;peri_nr_ordem=1" xr:uid="{9BFDF31E-1540-47E9-B78A-1223B4E53169}"/>
    <hyperlink ref="B177" r:id="rId15" display="http://orse.cehop.se.gov.br/composicao.asp?font_sg_fonte=ORSE&amp;serv_nr_codigo=983&amp;peri_nr_ano=2024&amp;peri_nr_mes=3&amp;peri_nr_ordem=1" xr:uid="{14BCB4A0-ECFC-44E5-8FB0-2D54934A17FA}"/>
    <hyperlink ref="B174" r:id="rId16" display="http://orse.cehop.se.gov.br/composicao.asp?font_sg_fonte=ORSE&amp;serv_nr_codigo=7891&amp;peri_nr_ano=2024&amp;peri_nr_mes=3&amp;peri_nr_ordem=1" xr:uid="{B56EC268-2BC4-4E95-BCD1-C78201D7A38C}"/>
    <hyperlink ref="B173" r:id="rId17" display="http://orse.cehop.se.gov.br/composicao.asp?font_sg_fonte=SINAPI&amp;serv_nr_codigo=91930&amp;peri_nr_ano=2024&amp;peri_nr_mes=3&amp;peri_nr_ordem=1" xr:uid="{974A4DE5-776E-42CB-95E9-496BFBCE4D30}"/>
  </hyperlinks>
  <pageMargins left="0.511811024" right="0.511811024" top="0.78740157499999996" bottom="0.78740157499999996" header="0.31496062000000002" footer="0.31496062000000002"/>
  <pageSetup paperSize="9" scale="42" orientation="landscape" r:id="rId18"/>
  <rowBreaks count="1" manualBreakCount="1">
    <brk id="228"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Plan1</vt:lpstr>
      <vt:lpstr>Plan2</vt:lpstr>
      <vt:lpstr>Plan3</vt:lpstr>
      <vt:lpstr>Plan1!Area_de_impressao</vt:lpstr>
    </vt:vector>
  </TitlesOfParts>
  <Company>Potigás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jose.augusto</dc:creator>
  <cp:lastModifiedBy>José Augusto</cp:lastModifiedBy>
  <cp:lastPrinted>2024-08-30T12:57:26Z</cp:lastPrinted>
  <dcterms:created xsi:type="dcterms:W3CDTF">2020-07-06T11:44:26Z</dcterms:created>
  <dcterms:modified xsi:type="dcterms:W3CDTF">2024-09-12T17:14:11Z</dcterms:modified>
</cp:coreProperties>
</file>